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showInkAnnotation="0" codeName="ThisWorkbook"/>
  <xr:revisionPtr revIDLastSave="10" documentId="8_{1FBFB7E5-2DC8-4EBC-8DF8-C238BE847429}" xr6:coauthVersionLast="47" xr6:coauthVersionMax="47" xr10:uidLastSave="{49A98A0C-762C-40FD-9CCB-56E2B2B71910}"/>
  <bookViews>
    <workbookView xWindow="-110" yWindow="-110" windowWidth="19420" windowHeight="10300" tabRatio="658" activeTab="4" xr2:uid="{00000000-000D-0000-FFFF-FFFF00000000}"/>
  </bookViews>
  <sheets>
    <sheet name="Receipts" sheetId="3" r:id="rId1"/>
    <sheet name="Payments" sheetId="21" r:id="rId2"/>
    <sheet name="VAT" sheetId="19" r:id="rId3"/>
    <sheet name="Meeting" sheetId="4" r:id="rId4"/>
    <sheet name="Asset Register" sheetId="11" r:id="rId5"/>
  </sheets>
  <externalReferences>
    <externalReference r:id="rId6"/>
  </externalReferences>
  <definedNames>
    <definedName name="Admin">[1]Lists!$I$1:$I$12</definedName>
    <definedName name="Discretionary">[1]Lists!$E$1:$E$3</definedName>
    <definedName name="Fees">[1]Lists!$C$1:$C$6</definedName>
    <definedName name="Infrastructure">[1]Lists!$G$1:$G$11</definedName>
    <definedName name="Personnel">[1]Lists!$A$1:$A$7</definedName>
    <definedName name="_xlnm.Print_Area" localSheetId="4">'Asset Register'!$A$4:$E$18</definedName>
    <definedName name="_xlnm.Print_Area" localSheetId="3">Meeting!$A$1:$F$36</definedName>
    <definedName name="_xlnm.Print_Titles" localSheetId="1">Payments!$3:$4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D47" i="21" l="1"/>
  <c r="E25" i="4"/>
  <c r="AB42" i="21"/>
  <c r="AA41" i="21"/>
  <c r="AA42" i="21"/>
  <c r="AA43" i="21"/>
  <c r="G41" i="21"/>
  <c r="AB41" i="21" s="1"/>
  <c r="G42" i="21"/>
  <c r="G43" i="21"/>
  <c r="AB43" i="21" s="1"/>
  <c r="A31" i="4"/>
  <c r="A29" i="4"/>
  <c r="A30" i="4"/>
  <c r="A33" i="4"/>
  <c r="I11" i="3"/>
  <c r="AA35" i="21" l="1"/>
  <c r="AA36" i="21"/>
  <c r="AA37" i="21"/>
  <c r="AA38" i="21"/>
  <c r="AA39" i="21"/>
  <c r="AA40" i="21"/>
  <c r="G35" i="21"/>
  <c r="G36" i="21"/>
  <c r="G37" i="21"/>
  <c r="G38" i="21"/>
  <c r="AB38" i="21" s="1"/>
  <c r="G39" i="21"/>
  <c r="AB39" i="21" s="1"/>
  <c r="G40" i="21"/>
  <c r="AB40" i="21" s="1"/>
  <c r="G16" i="21"/>
  <c r="G17" i="21"/>
  <c r="G18" i="21"/>
  <c r="G19" i="21"/>
  <c r="G20" i="21"/>
  <c r="G21" i="21"/>
  <c r="G22" i="21"/>
  <c r="G23" i="21"/>
  <c r="G24" i="21"/>
  <c r="B13" i="4"/>
  <c r="X46" i="21"/>
  <c r="K46" i="21"/>
  <c r="AB36" i="21" l="1"/>
  <c r="AB37" i="21"/>
  <c r="AB35" i="21"/>
  <c r="A34" i="4"/>
  <c r="J11" i="3"/>
  <c r="H11" i="3"/>
  <c r="E11" i="3" l="1"/>
  <c r="G10" i="21"/>
  <c r="L10" i="21" s="1"/>
  <c r="G11" i="21"/>
  <c r="G12" i="21"/>
  <c r="G13" i="21"/>
  <c r="E46" i="21"/>
  <c r="G5" i="21" l="1"/>
  <c r="J5" i="21" s="1"/>
  <c r="G6" i="21"/>
  <c r="J6" i="21" s="1"/>
  <c r="G7" i="21"/>
  <c r="G8" i="21"/>
  <c r="G9" i="21"/>
  <c r="J9" i="21" s="1"/>
  <c r="G14" i="21"/>
  <c r="G15" i="21"/>
  <c r="G25" i="21"/>
  <c r="G26" i="21"/>
  <c r="G27" i="21"/>
  <c r="G28" i="21"/>
  <c r="G29" i="21"/>
  <c r="G30" i="21"/>
  <c r="G31" i="21"/>
  <c r="G32" i="21"/>
  <c r="AB32" i="21" s="1"/>
  <c r="G33" i="21"/>
  <c r="G34" i="21"/>
  <c r="G4" i="21"/>
  <c r="J4" i="21" s="1"/>
  <c r="M46" i="21"/>
  <c r="V46" i="21"/>
  <c r="W46" i="21"/>
  <c r="Y46" i="21"/>
  <c r="Q8" i="21" l="1"/>
  <c r="I8" i="21"/>
  <c r="A37" i="4"/>
  <c r="F31" i="4" s="1"/>
  <c r="AB27" i="21"/>
  <c r="L46" i="21"/>
  <c r="AB8" i="21"/>
  <c r="AB20" i="21"/>
  <c r="AB13" i="21"/>
  <c r="AB5" i="21"/>
  <c r="G46" i="21"/>
  <c r="F46" i="21"/>
  <c r="AB34" i="21"/>
  <c r="AA34" i="21"/>
  <c r="AA33" i="21"/>
  <c r="AB29" i="21" l="1"/>
  <c r="AB33" i="21"/>
  <c r="O46" i="21"/>
  <c r="AB23" i="21"/>
  <c r="AB26" i="21"/>
  <c r="AB28" i="21"/>
  <c r="AB24" i="21" l="1"/>
  <c r="P46" i="21"/>
  <c r="AB25" i="21"/>
  <c r="R46" i="21"/>
  <c r="AA30" i="21" l="1"/>
  <c r="AA31" i="21"/>
  <c r="AA32" i="21"/>
  <c r="AB31" i="21" l="1"/>
  <c r="AB30" i="21"/>
  <c r="F29" i="4" l="1"/>
  <c r="E28" i="4"/>
  <c r="AA4" i="21" l="1"/>
  <c r="AA5" i="21"/>
  <c r="AB12" i="21"/>
  <c r="AB16" i="21"/>
  <c r="AB17" i="21"/>
  <c r="AB18" i="21"/>
  <c r="AB21" i="21"/>
  <c r="F28" i="4"/>
  <c r="N46" i="21" l="1"/>
  <c r="AB19" i="21"/>
  <c r="AB10" i="21"/>
  <c r="S46" i="21"/>
  <c r="AB7" i="21"/>
  <c r="AB6" i="21"/>
  <c r="T46" i="21"/>
  <c r="U46" i="21"/>
  <c r="AB22" i="21"/>
  <c r="AB15" i="21"/>
  <c r="Z46" i="21"/>
  <c r="J46" i="21"/>
  <c r="AB14" i="21"/>
  <c r="AB9" i="21"/>
  <c r="AB11" i="21"/>
  <c r="I46" i="21"/>
  <c r="AB4" i="21"/>
  <c r="B4" i="4"/>
  <c r="J49" i="21" l="1"/>
  <c r="I49" i="21" s="1"/>
  <c r="Q46" i="21"/>
  <c r="I48" i="21" s="1"/>
  <c r="AB46" i="21" l="1"/>
  <c r="B18" i="11" l="1"/>
  <c r="AA26" i="21" l="1"/>
  <c r="AA27" i="21"/>
  <c r="AA28" i="21"/>
  <c r="AA29" i="21"/>
  <c r="AA25" i="21" l="1"/>
  <c r="E54" i="21" l="1"/>
  <c r="AA24" i="21" l="1"/>
  <c r="AA23" i="21" l="1"/>
  <c r="AA22" i="21"/>
  <c r="AA21" i="21"/>
  <c r="AA20" i="21"/>
  <c r="I13" i="3" l="1"/>
  <c r="D50" i="21" l="1"/>
  <c r="AA18" i="21"/>
  <c r="AA19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D51" i="21"/>
  <c r="AA46" i="21" l="1"/>
  <c r="D52" i="21"/>
  <c r="F54" i="21" s="1"/>
  <c r="F18" i="19" l="1"/>
  <c r="F32" i="4"/>
</calcChain>
</file>

<file path=xl/sharedStrings.xml><?xml version="1.0" encoding="utf-8"?>
<sst xmlns="http://schemas.openxmlformats.org/spreadsheetml/2006/main" count="216" uniqueCount="178">
  <si>
    <t>Details</t>
  </si>
  <si>
    <t>DATE</t>
  </si>
  <si>
    <t>DESCRIPTION</t>
  </si>
  <si>
    <t>VAT RECLAIM</t>
  </si>
  <si>
    <t>PRECEPT</t>
  </si>
  <si>
    <t>Paying in ref</t>
  </si>
  <si>
    <t>Total</t>
  </si>
  <si>
    <t>Insurance</t>
  </si>
  <si>
    <t>Asset</t>
  </si>
  <si>
    <t>Amount</t>
  </si>
  <si>
    <t>Power</t>
  </si>
  <si>
    <t>Payment ref</t>
  </si>
  <si>
    <t>Date disposed of</t>
  </si>
  <si>
    <t>6.1.18</t>
  </si>
  <si>
    <t>PM126/17</t>
  </si>
  <si>
    <t>WPC/PO17/046</t>
  </si>
  <si>
    <t>Date of Invoice</t>
  </si>
  <si>
    <t>Supplier’s VAT Registration Number</t>
  </si>
  <si>
    <t>Brief Description of Supply</t>
  </si>
  <si>
    <t>PO Number</t>
  </si>
  <si>
    <t>VAT paid</t>
  </si>
  <si>
    <t>Location</t>
  </si>
  <si>
    <t>LAND</t>
  </si>
  <si>
    <t>EQUIPMENT</t>
  </si>
  <si>
    <t>Date acquired (if known)</t>
  </si>
  <si>
    <t>Payee</t>
  </si>
  <si>
    <t>Expenditure approval Minutes Ref &amp; RR</t>
  </si>
  <si>
    <t>TOTAL</t>
  </si>
  <si>
    <t>Analysis Of Expenditure</t>
  </si>
  <si>
    <t>Total VAT</t>
  </si>
  <si>
    <t>Net</t>
  </si>
  <si>
    <t>S.137</t>
  </si>
  <si>
    <t>Hall Hire</t>
  </si>
  <si>
    <t>Training</t>
  </si>
  <si>
    <t>Receipts</t>
  </si>
  <si>
    <t>Payments</t>
  </si>
  <si>
    <t>Type in Actual Bank Balance</t>
  </si>
  <si>
    <t>Must = ZERO</t>
  </si>
  <si>
    <t>P. O. Number</t>
  </si>
  <si>
    <t>Date of payment</t>
  </si>
  <si>
    <t>Gross Payment (inc VAT)</t>
  </si>
  <si>
    <t>On Bank Statement</t>
  </si>
  <si>
    <t>Analysis</t>
  </si>
  <si>
    <t>PR REF</t>
  </si>
  <si>
    <t>Balance as per book</t>
  </si>
  <si>
    <t>Alice Turner</t>
  </si>
  <si>
    <t>Transfer Between Budget Headings for Authorisation.</t>
  </si>
  <si>
    <t>received by</t>
  </si>
  <si>
    <t>total</t>
  </si>
  <si>
    <t>Assets</t>
  </si>
  <si>
    <t>Maint.</t>
  </si>
  <si>
    <t>Less Money held as reserves</t>
  </si>
  <si>
    <t>FROM</t>
  </si>
  <si>
    <t>TO</t>
  </si>
  <si>
    <t>VAT to Reclaim</t>
  </si>
  <si>
    <t xml:space="preserve"> AMOUNT</t>
  </si>
  <si>
    <t>GRANT / OTHER</t>
  </si>
  <si>
    <t>Total Box 7 of accounting statement</t>
  </si>
  <si>
    <t>Prof. Fees</t>
  </si>
  <si>
    <t xml:space="preserve"> Total</t>
  </si>
  <si>
    <t>Admin</t>
  </si>
  <si>
    <t>Payment Ref</t>
  </si>
  <si>
    <t xml:space="preserve">Pre-authorised payments made since last meeting </t>
  </si>
  <si>
    <t>RECEIPTS for information:</t>
  </si>
  <si>
    <t>Available Balance</t>
  </si>
  <si>
    <t>Funding Source</t>
  </si>
  <si>
    <t>CHECK</t>
  </si>
  <si>
    <t>War Memorial</t>
  </si>
  <si>
    <t>Donations</t>
  </si>
  <si>
    <t>GRANTS</t>
  </si>
  <si>
    <t>AUDIT</t>
  </si>
  <si>
    <t>SUBS</t>
  </si>
  <si>
    <t>IT</t>
  </si>
  <si>
    <t>East Worlington PARISH COUNCIL - PAYMENTS</t>
  </si>
  <si>
    <t>East Worlington Parish Council</t>
  </si>
  <si>
    <t>(YELLOW from RESERVES)</t>
  </si>
  <si>
    <t xml:space="preserve">Not from budget </t>
  </si>
  <si>
    <t xml:space="preserve"> Receipts</t>
  </si>
  <si>
    <t>Parish Hall</t>
  </si>
  <si>
    <t xml:space="preserve">East Worlington </t>
  </si>
  <si>
    <t>Laptop &amp; Mouse</t>
  </si>
  <si>
    <t>Pump House</t>
  </si>
  <si>
    <t>Clerks Residence</t>
  </si>
  <si>
    <t>Electorate(2022)  186 x£8.82 = £1640.52</t>
  </si>
  <si>
    <t>Filing Cabinet</t>
  </si>
  <si>
    <t>Parish Hall Land</t>
  </si>
  <si>
    <t>East Worlington</t>
  </si>
  <si>
    <t>BUILDINGS/ STRUCTURES</t>
  </si>
  <si>
    <t>Noticeboard</t>
  </si>
  <si>
    <t xml:space="preserve">Staff Costs </t>
  </si>
  <si>
    <t xml:space="preserve">Office expenses </t>
  </si>
  <si>
    <t>R.C</t>
  </si>
  <si>
    <t xml:space="preserve">Grass cutting </t>
  </si>
  <si>
    <t>Defib</t>
  </si>
  <si>
    <t>Contingency</t>
  </si>
  <si>
    <t>Misc</t>
  </si>
  <si>
    <t>Bacs</t>
  </si>
  <si>
    <t>Less Payments Pending</t>
  </si>
  <si>
    <t>PENDING</t>
  </si>
  <si>
    <t>General Reserve</t>
  </si>
  <si>
    <t>Defibrillator (EMR)</t>
  </si>
  <si>
    <t>War Memorial Fund (EMR)</t>
  </si>
  <si>
    <t>Monies held as Reserves after Payments</t>
  </si>
  <si>
    <t>Precept Contingency (EMR)</t>
  </si>
  <si>
    <t>Other exp.</t>
  </si>
  <si>
    <t>External Hard-Drive &amp; Case</t>
  </si>
  <si>
    <t>Date</t>
  </si>
  <si>
    <t>For AGAR</t>
  </si>
  <si>
    <t xml:space="preserve">Salary </t>
  </si>
  <si>
    <t>Road Warden (EMR)</t>
  </si>
  <si>
    <t>Method</t>
  </si>
  <si>
    <t>DD / Bacs</t>
  </si>
  <si>
    <t>Staff Costs (EMR)</t>
  </si>
  <si>
    <t>Assets Fund (EMR)</t>
  </si>
  <si>
    <t>Legal Costs  (EMR)</t>
  </si>
  <si>
    <t>Special Projects (additional hours)</t>
  </si>
  <si>
    <t>Magazine</t>
  </si>
  <si>
    <t>Community Engagement</t>
  </si>
  <si>
    <t>Plus receipts Received (if after Bank date)</t>
  </si>
  <si>
    <t>Done</t>
  </si>
  <si>
    <t>Bank Total 31/12/2024</t>
  </si>
  <si>
    <t>Payments for authorisation (*retrospective)</t>
  </si>
  <si>
    <t>For year ending 31st March 2026</t>
  </si>
  <si>
    <t>PR26/01</t>
  </si>
  <si>
    <t>PR26/02</t>
  </si>
  <si>
    <t>PR26/03</t>
  </si>
  <si>
    <t>PR26/04</t>
  </si>
  <si>
    <t>PR26/05</t>
  </si>
  <si>
    <t>PR26/06</t>
  </si>
  <si>
    <t>PR26/07</t>
  </si>
  <si>
    <t>For the year ending 31st March 2026</t>
  </si>
  <si>
    <t>PM26/001</t>
  </si>
  <si>
    <t>PM26/002</t>
  </si>
  <si>
    <t>PM26/003</t>
  </si>
  <si>
    <t>PM26/004</t>
  </si>
  <si>
    <t>PM26/005</t>
  </si>
  <si>
    <t>PM26/006</t>
  </si>
  <si>
    <t>PM26/007</t>
  </si>
  <si>
    <t>PM26/008</t>
  </si>
  <si>
    <t>PM26/009</t>
  </si>
  <si>
    <t>PM26/010</t>
  </si>
  <si>
    <t>PM26/011</t>
  </si>
  <si>
    <t>PM26/012</t>
  </si>
  <si>
    <t>PM26/013</t>
  </si>
  <si>
    <t>PM26/014</t>
  </si>
  <si>
    <t>PM26/015</t>
  </si>
  <si>
    <t>PM26/016</t>
  </si>
  <si>
    <t>PM26/017</t>
  </si>
  <si>
    <t>PM26/018</t>
  </si>
  <si>
    <t>PM26/019</t>
  </si>
  <si>
    <t>PM26/020</t>
  </si>
  <si>
    <t>PM26/021</t>
  </si>
  <si>
    <t>PM26/022</t>
  </si>
  <si>
    <t>PM26/023</t>
  </si>
  <si>
    <t>PM26/024</t>
  </si>
  <si>
    <t>PM26/025</t>
  </si>
  <si>
    <t>PM26/026</t>
  </si>
  <si>
    <t>PM26/027</t>
  </si>
  <si>
    <t>PM26/028</t>
  </si>
  <si>
    <t>PM26/029</t>
  </si>
  <si>
    <t>PM26/030</t>
  </si>
  <si>
    <t>PM26/031</t>
  </si>
  <si>
    <t>PM26/032</t>
  </si>
  <si>
    <t>PM26/033</t>
  </si>
  <si>
    <t>PM26/034</t>
  </si>
  <si>
    <t>PM26/035</t>
  </si>
  <si>
    <t>PM26/036</t>
  </si>
  <si>
    <t>PM26/037</t>
  </si>
  <si>
    <t>PM26/038</t>
  </si>
  <si>
    <t>PM26/039</t>
  </si>
  <si>
    <t>PM26/040</t>
  </si>
  <si>
    <t xml:space="preserve">Brian Pervival </t>
  </si>
  <si>
    <t>Unity Trust Bank (service charge)</t>
  </si>
  <si>
    <t>DD</t>
  </si>
  <si>
    <t>a</t>
  </si>
  <si>
    <t>NDDC (First half precept)</t>
  </si>
  <si>
    <t>Asset Register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</si>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</sst>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&quot;£&quot;#,##0"/>
  </numFmts>
  <fonts count="3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Times New Roman"/>
      <family val="1"/>
    </font>
    <font>
      <sz val="12"/>
      <name val="Arial"/>
      <family val="2"/>
    </font>
    <font>
      <sz val="12"/>
      <name val="Webdings"/>
      <family val="1"/>
      <charset val="2"/>
    </font>
    <font>
      <sz val="11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1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0"/>
      <name val="Arial"/>
      <family val="2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name val="Times New Roman"/>
      <family val="1"/>
    </font>
    <font>
      <sz val="12"/>
      <color rgb="FF000000"/>
      <name val="Arial"/>
      <family val="2"/>
    </font>
    <font>
      <b/>
      <sz val="12"/>
      <color rgb="FFFF0000"/>
      <name val="Times New Roman"/>
      <family val="1"/>
    </font>
    <font>
      <b/>
      <sz val="12"/>
      <color rgb="FFFF0000"/>
      <name val="Webdings"/>
      <family val="1"/>
      <charset val="2"/>
    </font>
    <font>
      <sz val="8"/>
      <name val="Arial"/>
      <family val="2"/>
    </font>
    <font>
      <b/>
      <sz val="10"/>
      <color rgb="FF374151"/>
      <name val="Arial"/>
      <family val="2"/>
    </font>
    <font>
      <b/>
      <sz val="12"/>
      <name val="Webdings"/>
      <family val="1"/>
      <charset val="2"/>
    </font>
    <font>
      <b/>
      <sz val="14"/>
      <color rgb="FF374151"/>
      <name val="Arial"/>
      <family val="2"/>
    </font>
    <font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14" fontId="7" fillId="0" borderId="0" xfId="0" applyNumberFormat="1" applyFont="1"/>
    <xf numFmtId="14" fontId="9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2" fontId="7" fillId="0" borderId="0" xfId="0" applyNumberFormat="1" applyFont="1"/>
    <xf numFmtId="2" fontId="9" fillId="0" borderId="0" xfId="0" applyNumberFormat="1" applyFont="1"/>
    <xf numFmtId="8" fontId="10" fillId="0" borderId="0" xfId="0" applyNumberFormat="1" applyFont="1" applyAlignment="1">
      <alignment horizontal="right" vertical="center"/>
    </xf>
    <xf numFmtId="2" fontId="5" fillId="0" borderId="0" xfId="0" applyNumberFormat="1" applyFont="1"/>
    <xf numFmtId="0" fontId="11" fillId="0" borderId="3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8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8" fontId="12" fillId="0" borderId="0" xfId="0" applyNumberFormat="1" applyFont="1" applyAlignment="1">
      <alignment wrapText="1"/>
    </xf>
    <xf numFmtId="0" fontId="14" fillId="0" borderId="0" xfId="0" applyFont="1"/>
    <xf numFmtId="164" fontId="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6" fillId="0" borderId="0" xfId="0" applyFont="1"/>
    <xf numFmtId="164" fontId="16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3" fillId="0" borderId="7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64" fontId="3" fillId="0" borderId="13" xfId="0" applyNumberFormat="1" applyFont="1" applyBorder="1" applyAlignment="1">
      <alignment vertical="center"/>
    </xf>
    <xf numFmtId="164" fontId="3" fillId="8" borderId="13" xfId="0" applyNumberFormat="1" applyFont="1" applyFill="1" applyBorder="1" applyAlignment="1">
      <alignment vertical="center"/>
    </xf>
    <xf numFmtId="164" fontId="16" fillId="0" borderId="0" xfId="0" applyNumberFormat="1" applyFont="1"/>
    <xf numFmtId="164" fontId="16" fillId="0" borderId="15" xfId="0" applyNumberFormat="1" applyFont="1" applyBorder="1"/>
    <xf numFmtId="4" fontId="16" fillId="9" borderId="0" xfId="0" applyNumberFormat="1" applyFont="1" applyFill="1"/>
    <xf numFmtId="164" fontId="16" fillId="5" borderId="0" xfId="0" applyNumberFormat="1" applyFont="1" applyFill="1" applyAlignment="1">
      <alignment vertical="top" wrapText="1"/>
    </xf>
    <xf numFmtId="164" fontId="4" fillId="0" borderId="0" xfId="0" applyNumberFormat="1" applyFont="1"/>
    <xf numFmtId="14" fontId="17" fillId="0" borderId="0" xfId="0" applyNumberFormat="1" applyFont="1" applyAlignment="1">
      <alignment horizontal="center" vertical="top" wrapText="1"/>
    </xf>
    <xf numFmtId="164" fontId="0" fillId="0" borderId="0" xfId="0" applyNumberFormat="1"/>
    <xf numFmtId="44" fontId="0" fillId="0" borderId="0" xfId="0" applyNumberFormat="1"/>
    <xf numFmtId="0" fontId="0" fillId="0" borderId="0" xfId="0" applyProtection="1">
      <protection locked="0"/>
    </xf>
    <xf numFmtId="0" fontId="1" fillId="4" borderId="0" xfId="0" applyFont="1" applyFill="1" applyAlignment="1">
      <alignment wrapText="1"/>
    </xf>
    <xf numFmtId="0" fontId="10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 applyAlignment="1">
      <alignment wrapText="1"/>
    </xf>
    <xf numFmtId="0" fontId="11" fillId="0" borderId="0" xfId="0" applyFont="1"/>
    <xf numFmtId="164" fontId="3" fillId="6" borderId="13" xfId="0" applyNumberFormat="1" applyFont="1" applyFill="1" applyBorder="1" applyAlignment="1">
      <alignment vertical="center"/>
    </xf>
    <xf numFmtId="0" fontId="11" fillId="0" borderId="3" xfId="0" applyFont="1" applyBorder="1"/>
    <xf numFmtId="8" fontId="19" fillId="0" borderId="10" xfId="0" applyNumberFormat="1" applyFont="1" applyBorder="1" applyAlignment="1">
      <alignment horizontal="right" vertical="center"/>
    </xf>
    <xf numFmtId="0" fontId="19" fillId="0" borderId="3" xfId="0" applyFont="1" applyBorder="1"/>
    <xf numFmtId="164" fontId="19" fillId="0" borderId="3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Protection="1">
      <protection locked="0"/>
    </xf>
    <xf numFmtId="164" fontId="11" fillId="0" borderId="0" xfId="0" applyNumberFormat="1" applyFont="1"/>
    <xf numFmtId="0" fontId="19" fillId="0" borderId="0" xfId="0" applyFont="1" applyAlignment="1">
      <alignment wrapText="1"/>
    </xf>
    <xf numFmtId="164" fontId="19" fillId="0" borderId="0" xfId="0" applyNumberFormat="1" applyFont="1"/>
    <xf numFmtId="164" fontId="11" fillId="0" borderId="3" xfId="0" applyNumberFormat="1" applyFont="1" applyBorder="1"/>
    <xf numFmtId="0" fontId="19" fillId="5" borderId="2" xfId="0" applyFont="1" applyFill="1" applyBorder="1" applyAlignment="1">
      <alignment vertical="center" wrapText="1"/>
    </xf>
    <xf numFmtId="0" fontId="19" fillId="5" borderId="9" xfId="0" applyFont="1" applyFill="1" applyBorder="1" applyAlignment="1">
      <alignment vertical="center" wrapText="1"/>
    </xf>
    <xf numFmtId="14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3" fillId="0" borderId="0" xfId="0" applyFont="1"/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center" wrapText="1"/>
    </xf>
    <xf numFmtId="44" fontId="13" fillId="13" borderId="1" xfId="0" applyNumberFormat="1" applyFont="1" applyFill="1" applyBorder="1" applyAlignment="1" applyProtection="1">
      <alignment horizontal="center" vertical="top" wrapText="1"/>
      <protection locked="0"/>
    </xf>
    <xf numFmtId="0" fontId="22" fillId="13" borderId="1" xfId="0" applyFont="1" applyFill="1" applyBorder="1" applyAlignment="1">
      <alignment horizontal="center" vertical="center"/>
    </xf>
    <xf numFmtId="44" fontId="13" fillId="0" borderId="0" xfId="0" applyNumberFormat="1" applyFont="1" applyAlignment="1" applyProtection="1">
      <alignment horizontal="right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44" fontId="19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3" fillId="10" borderId="1" xfId="0" applyNumberFormat="1" applyFont="1" applyFill="1" applyBorder="1" applyAlignment="1">
      <alignment vertical="center"/>
    </xf>
    <xf numFmtId="0" fontId="0" fillId="10" borderId="0" xfId="0" applyFill="1"/>
    <xf numFmtId="164" fontId="11" fillId="10" borderId="11" xfId="0" applyNumberFormat="1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wrapText="1"/>
    </xf>
    <xf numFmtId="0" fontId="17" fillId="0" borderId="30" xfId="0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0" fontId="0" fillId="14" borderId="0" xfId="0" applyFill="1"/>
    <xf numFmtId="0" fontId="1" fillId="14" borderId="0" xfId="0" applyFont="1" applyFill="1"/>
    <xf numFmtId="0" fontId="4" fillId="14" borderId="0" xfId="0" applyFont="1" applyFill="1"/>
    <xf numFmtId="0" fontId="15" fillId="3" borderId="6" xfId="0" applyFont="1" applyFill="1" applyBorder="1" applyAlignment="1">
      <alignment vertical="center"/>
    </xf>
    <xf numFmtId="14" fontId="19" fillId="0" borderId="0" xfId="0" applyNumberFormat="1" applyFont="1" applyAlignment="1">
      <alignment horizontal="right"/>
    </xf>
    <xf numFmtId="164" fontId="19" fillId="0" borderId="24" xfId="0" applyNumberFormat="1" applyFont="1" applyBorder="1" applyAlignment="1">
      <alignment horizontal="right" vertical="center"/>
    </xf>
    <xf numFmtId="164" fontId="19" fillId="0" borderId="24" xfId="0" applyNumberFormat="1" applyFont="1" applyBorder="1" applyAlignment="1">
      <alignment wrapText="1"/>
    </xf>
    <xf numFmtId="164" fontId="19" fillId="0" borderId="26" xfId="0" applyNumberFormat="1" applyFont="1" applyBorder="1"/>
    <xf numFmtId="164" fontId="11" fillId="0" borderId="3" xfId="0" applyNumberFormat="1" applyFont="1" applyBorder="1" applyAlignment="1">
      <alignment vertical="center" wrapText="1"/>
    </xf>
    <xf numFmtId="164" fontId="3" fillId="0" borderId="0" xfId="0" applyNumberFormat="1" applyFont="1"/>
    <xf numFmtId="0" fontId="16" fillId="14" borderId="0" xfId="0" applyFont="1" applyFill="1"/>
    <xf numFmtId="0" fontId="3" fillId="14" borderId="0" xfId="0" applyFont="1" applyFill="1"/>
    <xf numFmtId="164" fontId="9" fillId="0" borderId="0" xfId="0" applyNumberFormat="1" applyFont="1"/>
    <xf numFmtId="0" fontId="19" fillId="10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/>
    </xf>
    <xf numFmtId="0" fontId="19" fillId="10" borderId="23" xfId="0" applyFont="1" applyFill="1" applyBorder="1" applyAlignment="1">
      <alignment wrapText="1"/>
    </xf>
    <xf numFmtId="0" fontId="19" fillId="10" borderId="25" xfId="0" applyFont="1" applyFill="1" applyBorder="1" applyAlignment="1">
      <alignment wrapText="1"/>
    </xf>
    <xf numFmtId="0" fontId="19" fillId="10" borderId="5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8" fontId="19" fillId="0" borderId="4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right" vertical="center"/>
    </xf>
    <xf numFmtId="0" fontId="26" fillId="14" borderId="34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/>
    </xf>
    <xf numFmtId="164" fontId="19" fillId="0" borderId="22" xfId="0" applyNumberFormat="1" applyFont="1" applyBorder="1"/>
    <xf numFmtId="164" fontId="22" fillId="13" borderId="7" xfId="0" applyNumberFormat="1" applyFont="1" applyFill="1" applyBorder="1" applyAlignment="1">
      <alignment vertical="center" wrapText="1"/>
    </xf>
    <xf numFmtId="44" fontId="19" fillId="7" borderId="1" xfId="0" applyNumberFormat="1" applyFont="1" applyFill="1" applyBorder="1" applyAlignment="1" applyProtection="1">
      <alignment horizontal="center" vertical="center" wrapText="1"/>
      <protection locked="0"/>
    </xf>
    <xf numFmtId="44" fontId="19" fillId="7" borderId="1" xfId="0" applyNumberFormat="1" applyFont="1" applyFill="1" applyBorder="1" applyAlignment="1" applyProtection="1">
      <alignment horizontal="center" vertical="center"/>
      <protection locked="0"/>
    </xf>
    <xf numFmtId="0" fontId="19" fillId="7" borderId="1" xfId="0" applyFont="1" applyFill="1" applyBorder="1" applyAlignment="1" applyProtection="1">
      <alignment horizontal="center" vertical="center"/>
      <protection locked="0"/>
    </xf>
    <xf numFmtId="44" fontId="19" fillId="13" borderId="1" xfId="0" applyNumberFormat="1" applyFont="1" applyFill="1" applyBorder="1" applyAlignment="1" applyProtection="1">
      <alignment horizontal="center" vertical="center" wrapText="1"/>
      <protection locked="0"/>
    </xf>
    <xf numFmtId="44" fontId="2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8" fillId="7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9" fillId="10" borderId="3" xfId="0" applyFont="1" applyFill="1" applyBorder="1"/>
    <xf numFmtId="164" fontId="19" fillId="10" borderId="3" xfId="0" applyNumberFormat="1" applyFont="1" applyFill="1" applyBorder="1"/>
    <xf numFmtId="0" fontId="19" fillId="10" borderId="3" xfId="0" applyFont="1" applyFill="1" applyBorder="1" applyAlignment="1">
      <alignment wrapText="1"/>
    </xf>
    <xf numFmtId="0" fontId="19" fillId="10" borderId="3" xfId="0" applyFont="1" applyFill="1" applyBorder="1" applyAlignment="1">
      <alignment horizontal="center" wrapText="1"/>
    </xf>
    <xf numFmtId="14" fontId="11" fillId="0" borderId="3" xfId="0" applyNumberFormat="1" applyFont="1" applyBorder="1"/>
    <xf numFmtId="14" fontId="11" fillId="0" borderId="3" xfId="0" applyNumberFormat="1" applyFont="1" applyBorder="1" applyAlignment="1">
      <alignment horizontal="right"/>
    </xf>
    <xf numFmtId="17" fontId="11" fillId="0" borderId="3" xfId="0" applyNumberFormat="1" applyFont="1" applyBorder="1"/>
    <xf numFmtId="0" fontId="29" fillId="0" borderId="3" xfId="0" applyFont="1" applyBorder="1"/>
    <xf numFmtId="0" fontId="29" fillId="0" borderId="3" xfId="0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44" fontId="19" fillId="15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5" borderId="13" xfId="0" applyFont="1" applyFill="1" applyBorder="1" applyAlignment="1">
      <alignment horizontal="center" vertical="center"/>
    </xf>
    <xf numFmtId="44" fontId="13" fillId="15" borderId="18" xfId="0" applyNumberFormat="1" applyFont="1" applyFill="1" applyBorder="1" applyAlignment="1" applyProtection="1">
      <alignment horizontal="center" vertical="top" wrapText="1"/>
      <protection locked="0"/>
    </xf>
    <xf numFmtId="44" fontId="22" fillId="13" borderId="8" xfId="0" applyNumberFormat="1" applyFont="1" applyFill="1" applyBorder="1" applyAlignment="1" applyProtection="1">
      <alignment horizontal="center" vertical="center" wrapText="1"/>
      <protection locked="0"/>
    </xf>
    <xf numFmtId="164" fontId="30" fillId="0" borderId="0" xfId="0" applyNumberFormat="1" applyFont="1"/>
    <xf numFmtId="14" fontId="11" fillId="0" borderId="0" xfId="0" applyNumberFormat="1" applyFont="1"/>
    <xf numFmtId="0" fontId="28" fillId="0" borderId="0" xfId="0" applyFont="1" applyAlignment="1">
      <alignment vertical="center" wrapText="1"/>
    </xf>
    <xf numFmtId="164" fontId="28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164" fontId="19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0" fontId="1" fillId="3" borderId="5" xfId="0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wrapText="1"/>
    </xf>
    <xf numFmtId="0" fontId="0" fillId="3" borderId="0" xfId="0" applyFill="1"/>
    <xf numFmtId="164" fontId="0" fillId="3" borderId="0" xfId="0" applyNumberFormat="1" applyFill="1"/>
    <xf numFmtId="14" fontId="19" fillId="10" borderId="21" xfId="0" applyNumberFormat="1" applyFont="1" applyFill="1" applyBorder="1" applyAlignment="1">
      <alignment wrapText="1"/>
    </xf>
    <xf numFmtId="4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17" fillId="7" borderId="27" xfId="0" applyNumberFormat="1" applyFont="1" applyFill="1" applyBorder="1" applyAlignment="1">
      <alignment horizontal="center" vertical="top" wrapText="1"/>
    </xf>
    <xf numFmtId="14" fontId="17" fillId="7" borderId="28" xfId="0" applyNumberFormat="1" applyFont="1" applyFill="1" applyBorder="1" applyAlignment="1">
      <alignment horizontal="center" vertical="top" wrapText="1"/>
    </xf>
    <xf numFmtId="0" fontId="31" fillId="0" borderId="0" xfId="0" applyFont="1"/>
    <xf numFmtId="14" fontId="17" fillId="7" borderId="36" xfId="0" applyNumberFormat="1" applyFont="1" applyFill="1" applyBorder="1" applyAlignment="1">
      <alignment horizontal="center" vertical="top" wrapText="1"/>
    </xf>
    <xf numFmtId="0" fontId="19" fillId="10" borderId="3" xfId="0" applyFont="1" applyFill="1" applyBorder="1" applyAlignment="1">
      <alignment horizontal="center" vertical="center" wrapText="1"/>
    </xf>
    <xf numFmtId="164" fontId="19" fillId="0" borderId="31" xfId="0" applyNumberFormat="1" applyFont="1" applyBorder="1"/>
    <xf numFmtId="164" fontId="19" fillId="0" borderId="12" xfId="0" applyNumberFormat="1" applyFont="1" applyBorder="1"/>
    <xf numFmtId="2" fontId="19" fillId="0" borderId="0" xfId="0" applyNumberFormat="1" applyFont="1"/>
    <xf numFmtId="164" fontId="19" fillId="0" borderId="16" xfId="0" applyNumberFormat="1" applyFont="1" applyBorder="1"/>
    <xf numFmtId="0" fontId="11" fillId="0" borderId="29" xfId="0" applyFont="1" applyBorder="1"/>
    <xf numFmtId="0" fontId="11" fillId="14" borderId="0" xfId="0" applyFont="1" applyFill="1"/>
    <xf numFmtId="0" fontId="11" fillId="0" borderId="4" xfId="0" applyFont="1" applyBorder="1"/>
    <xf numFmtId="2" fontId="11" fillId="0" borderId="0" xfId="0" applyNumberFormat="1" applyFont="1"/>
    <xf numFmtId="164" fontId="11" fillId="16" borderId="3" xfId="0" applyNumberFormat="1" applyFont="1" applyFill="1" applyBorder="1"/>
    <xf numFmtId="0" fontId="19" fillId="16" borderId="3" xfId="0" applyFont="1" applyFill="1" applyBorder="1"/>
    <xf numFmtId="164" fontId="19" fillId="16" borderId="3" xfId="0" applyNumberFormat="1" applyFont="1" applyFill="1" applyBorder="1"/>
    <xf numFmtId="164" fontId="32" fillId="0" borderId="1" xfId="0" applyNumberFormat="1" applyFont="1" applyBorder="1" applyAlignment="1">
      <alignment horizontal="center" vertical="center"/>
    </xf>
    <xf numFmtId="1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37" xfId="0" applyNumberFormat="1" applyFont="1" applyBorder="1"/>
    <xf numFmtId="164" fontId="11" fillId="4" borderId="38" xfId="0" applyNumberFormat="1" applyFont="1" applyFill="1" applyBorder="1" applyAlignment="1">
      <alignment horizontal="right" vertical="center"/>
    </xf>
    <xf numFmtId="164" fontId="11" fillId="4" borderId="37" xfId="0" applyNumberFormat="1" applyFont="1" applyFill="1" applyBorder="1" applyAlignment="1">
      <alignment horizontal="right" vertical="center"/>
    </xf>
    <xf numFmtId="0" fontId="19" fillId="10" borderId="20" xfId="0" applyFont="1" applyFill="1" applyBorder="1" applyAlignment="1">
      <alignment horizontal="center" vertical="center" wrapText="1"/>
    </xf>
    <xf numFmtId="164" fontId="19" fillId="4" borderId="12" xfId="0" applyNumberFormat="1" applyFont="1" applyFill="1" applyBorder="1" applyAlignment="1">
      <alignment horizontal="right" vertical="center"/>
    </xf>
    <xf numFmtId="4" fontId="16" fillId="0" borderId="0" xfId="0" applyNumberFormat="1" applyFont="1"/>
    <xf numFmtId="0" fontId="10" fillId="3" borderId="0" xfId="0" applyFont="1" applyFill="1" applyAlignment="1">
      <alignment horizontal="center" vertical="center"/>
    </xf>
    <xf numFmtId="44" fontId="13" fillId="7" borderId="18" xfId="0" applyNumberFormat="1" applyFont="1" applyFill="1" applyBorder="1" applyAlignment="1" applyProtection="1">
      <alignment horizontal="center" vertical="top" wrapText="1"/>
      <protection locked="0"/>
    </xf>
    <xf numFmtId="164" fontId="22" fillId="7" borderId="3" xfId="0" applyNumberFormat="1" applyFont="1" applyFill="1" applyBorder="1" applyAlignment="1">
      <alignment vertical="center" wrapText="1"/>
    </xf>
    <xf numFmtId="44" fontId="22" fillId="6" borderId="41" xfId="0" applyNumberFormat="1" applyFont="1" applyFill="1" applyBorder="1" applyAlignment="1" applyProtection="1">
      <alignment horizontal="center" vertical="center" wrapText="1"/>
      <protection locked="0"/>
    </xf>
    <xf numFmtId="164" fontId="22" fillId="15" borderId="3" xfId="0" applyNumberFormat="1" applyFont="1" applyFill="1" applyBorder="1" applyAlignment="1">
      <alignment vertical="center" wrapText="1"/>
    </xf>
    <xf numFmtId="0" fontId="19" fillId="10" borderId="20" xfId="0" applyFont="1" applyFill="1" applyBorder="1" applyAlignment="1">
      <alignment horizontal="center" vertical="center"/>
    </xf>
    <xf numFmtId="14" fontId="10" fillId="0" borderId="0" xfId="0" applyNumberFormat="1" applyFont="1"/>
    <xf numFmtId="4" fontId="34" fillId="0" borderId="0" xfId="0" applyNumberFormat="1" applyFont="1"/>
    <xf numFmtId="0" fontId="35" fillId="0" borderId="0" xfId="0" applyFont="1" applyAlignment="1">
      <alignment horizontal="center" vertical="center"/>
    </xf>
    <xf numFmtId="4" fontId="36" fillId="0" borderId="0" xfId="0" applyNumberFormat="1" applyFont="1"/>
    <xf numFmtId="164" fontId="37" fillId="3" borderId="0" xfId="0" applyNumberFormat="1" applyFont="1" applyFill="1"/>
    <xf numFmtId="164" fontId="11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left" vertical="top" wrapText="1"/>
    </xf>
    <xf numFmtId="164" fontId="11" fillId="0" borderId="0" xfId="0" applyNumberFormat="1" applyFont="1" applyAlignment="1">
      <alignment horizontal="center" vertical="top" wrapText="1"/>
    </xf>
    <xf numFmtId="164" fontId="11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vertical="top"/>
    </xf>
    <xf numFmtId="0" fontId="19" fillId="0" borderId="0" xfId="0" applyFont="1" applyAlignment="1">
      <alignment horizontal="center"/>
    </xf>
    <xf numFmtId="0" fontId="11" fillId="0" borderId="31" xfId="0" applyFont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11" fillId="12" borderId="0" xfId="0" applyFont="1" applyFill="1" applyAlignment="1">
      <alignment horizontal="center"/>
    </xf>
    <xf numFmtId="164" fontId="22" fillId="13" borderId="7" xfId="0" applyNumberFormat="1" applyFont="1" applyFill="1" applyBorder="1" applyAlignment="1">
      <alignment horizontal="center" vertical="center" wrapText="1"/>
    </xf>
    <xf numFmtId="164" fontId="22" fillId="13" borderId="8" xfId="0" applyNumberFormat="1" applyFont="1" applyFill="1" applyBorder="1" applyAlignment="1">
      <alignment horizontal="center" vertical="center" wrapText="1"/>
    </xf>
    <xf numFmtId="44" fontId="22" fillId="10" borderId="2" xfId="0" applyNumberFormat="1" applyFont="1" applyFill="1" applyBorder="1" applyAlignment="1" applyProtection="1">
      <alignment horizontal="center" vertical="center" wrapText="1"/>
      <protection locked="0"/>
    </xf>
    <xf numFmtId="44" fontId="22" fillId="10" borderId="12" xfId="0" applyNumberFormat="1" applyFont="1" applyFill="1" applyBorder="1" applyAlignment="1" applyProtection="1">
      <alignment horizontal="center" vertical="center" wrapText="1"/>
      <protection locked="0"/>
    </xf>
    <xf numFmtId="164" fontId="22" fillId="7" borderId="7" xfId="0" applyNumberFormat="1" applyFont="1" applyFill="1" applyBorder="1" applyAlignment="1">
      <alignment horizontal="center" vertical="center" wrapText="1"/>
    </xf>
    <xf numFmtId="164" fontId="22" fillId="7" borderId="13" xfId="0" applyNumberFormat="1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/>
    </xf>
    <xf numFmtId="0" fontId="15" fillId="15" borderId="6" xfId="0" applyFont="1" applyFill="1" applyBorder="1" applyAlignment="1">
      <alignment horizontal="center"/>
    </xf>
    <xf numFmtId="0" fontId="15" fillId="15" borderId="35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center"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20" fillId="3" borderId="6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19" fillId="10" borderId="4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10" borderId="3" xfId="0" applyFont="1" applyFill="1" applyBorder="1" applyAlignment="1">
      <alignment horizontal="center"/>
    </xf>
    <xf numFmtId="0" fontId="19" fillId="3" borderId="19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9" fillId="10" borderId="3" xfId="0" applyFont="1" applyFill="1" applyBorder="1" applyAlignment="1">
      <alignment horizontal="center" vertical="center"/>
    </xf>
    <xf numFmtId="0" fontId="11" fillId="0" borderId="3" xfId="0" applyFont="1" applyBorder="1"/>
    <xf numFmtId="0" fontId="19" fillId="4" borderId="39" xfId="0" applyFont="1" applyFill="1" applyBorder="1" applyAlignment="1">
      <alignment horizontal="left" vertical="center"/>
    </xf>
    <xf numFmtId="0" fontId="19" fillId="4" borderId="40" xfId="0" applyFont="1" applyFill="1" applyBorder="1" applyAlignment="1">
      <alignment horizontal="left" vertical="center"/>
    </xf>
    <xf numFmtId="0" fontId="11" fillId="4" borderId="38" xfId="0" applyFont="1" applyFill="1" applyBorder="1" applyAlignment="1">
      <alignment horizontal="left" vertical="center" wrapText="1"/>
    </xf>
    <xf numFmtId="0" fontId="11" fillId="4" borderId="32" xfId="0" applyFont="1" applyFill="1" applyBorder="1" applyAlignment="1">
      <alignment horizontal="left" vertical="center" wrapText="1"/>
    </xf>
    <xf numFmtId="0" fontId="11" fillId="4" borderId="37" xfId="0" applyFont="1" applyFill="1" applyBorder="1" applyAlignment="1">
      <alignment horizontal="left" vertical="center"/>
    </xf>
    <xf numFmtId="0" fontId="11" fillId="4" borderId="3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9" fillId="10" borderId="13" xfId="0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4" borderId="37" xfId="0" applyFont="1" applyFill="1" applyBorder="1" applyAlignment="1">
      <alignment vertical="center"/>
    </xf>
    <xf numFmtId="0" fontId="11" fillId="4" borderId="33" xfId="0" applyFont="1" applyFill="1" applyBorder="1" applyAlignment="1">
      <alignment vertic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wrapText="1"/>
    </xf>
    <xf numFmtId="3" fontId="11" fillId="0" borderId="0" xfId="0" applyNumberFormat="1" applyFont="1"/>
    <xf numFmtId="3" fontId="11" fillId="0" borderId="3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00CC"/>
      <color rgb="FF15F3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33fa8425c8706a3/Desktop/East%20Worlington%20parish%20council/Accounts/2025-2026/Users/Winkleigh%20Council/Desktop/Finance/Finance%20spreadsheets%20for%20small%20counc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Investment"/>
      <sheetName val="Float"/>
      <sheetName val="Cemetery"/>
      <sheetName val="Hall"/>
      <sheetName val="Playfield"/>
      <sheetName val="Capital projects"/>
      <sheetName val="Reconciliation"/>
      <sheetName val="Financial report"/>
      <sheetName val="Meeting report"/>
      <sheetName val="Budget"/>
      <sheetName val="Assest register"/>
      <sheetName val="Bills"/>
      <sheetName val="Data"/>
      <sheetName val="Lists"/>
    </sheetNames>
    <sheetDataSet>
      <sheetData sheetId="0"/>
      <sheetData sheetId="1"/>
      <sheetData sheetId="2">
        <row r="37">
          <cell r="D3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Salary</v>
          </cell>
          <cell r="C1" t="str">
            <v>Subscription</v>
          </cell>
          <cell r="E1" t="str">
            <v>Grants</v>
          </cell>
          <cell r="G1" t="str">
            <v>Street furniture</v>
          </cell>
          <cell r="I1" t="str">
            <v>Travel</v>
          </cell>
        </row>
        <row r="2">
          <cell r="A2" t="str">
            <v>Benefits</v>
          </cell>
          <cell r="C2" t="str">
            <v>Professional fee</v>
          </cell>
          <cell r="E2" t="str">
            <v>Donations</v>
          </cell>
          <cell r="G2" t="str">
            <v>Street Lights</v>
          </cell>
          <cell r="I2" t="str">
            <v>Subsistence</v>
          </cell>
        </row>
        <row r="3">
          <cell r="A3" t="str">
            <v>NI</v>
          </cell>
          <cell r="C3" t="str">
            <v>Insurance</v>
          </cell>
          <cell r="E3" t="str">
            <v>Other</v>
          </cell>
          <cell r="G3" t="str">
            <v>Street cleaning</v>
          </cell>
          <cell r="I3" t="str">
            <v>Postage</v>
          </cell>
        </row>
        <row r="4">
          <cell r="A4" t="str">
            <v>Tax</v>
          </cell>
          <cell r="C4" t="str">
            <v>Banking charges</v>
          </cell>
          <cell r="G4" t="str">
            <v>Grass cutting</v>
          </cell>
          <cell r="I4" t="str">
            <v>Stationery</v>
          </cell>
        </row>
        <row r="5">
          <cell r="A5" t="str">
            <v>Allowances</v>
          </cell>
          <cell r="C5" t="str">
            <v>Subscription</v>
          </cell>
          <cell r="G5" t="str">
            <v>Hedge cutting</v>
          </cell>
          <cell r="I5" t="str">
            <v>Photocopying</v>
          </cell>
        </row>
        <row r="6">
          <cell r="A6" t="str">
            <v>Training</v>
          </cell>
          <cell r="C6" t="str">
            <v>Other</v>
          </cell>
          <cell r="G6" t="str">
            <v>Cemetery</v>
          </cell>
          <cell r="I6" t="str">
            <v>Repairs/service</v>
          </cell>
        </row>
        <row r="7">
          <cell r="A7" t="str">
            <v>Other</v>
          </cell>
          <cell r="G7" t="str">
            <v>Playfield</v>
          </cell>
          <cell r="I7" t="str">
            <v>Website</v>
          </cell>
        </row>
        <row r="8">
          <cell r="G8" t="str">
            <v>Hall</v>
          </cell>
          <cell r="I8" t="str">
            <v>Internet</v>
          </cell>
        </row>
        <row r="9">
          <cell r="G9" t="str">
            <v>Electricity</v>
          </cell>
          <cell r="I9" t="str">
            <v>Phone bill</v>
          </cell>
        </row>
        <row r="10">
          <cell r="G10" t="str">
            <v>Capital project</v>
          </cell>
          <cell r="I10" t="str">
            <v>Lease/rent</v>
          </cell>
        </row>
        <row r="11">
          <cell r="G11" t="str">
            <v>Other</v>
          </cell>
          <cell r="I11" t="str">
            <v>Float</v>
          </cell>
        </row>
        <row r="12">
          <cell r="I12" t="str">
            <v>Other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</sheetPr>
  <dimension ref="A1:K758"/>
  <sheetViews>
    <sheetView zoomScaleNormal="100" workbookViewId="0">
      <pane ySplit="3" topLeftCell="A10" activePane="bottomLeft" state="frozen"/>
      <selection activeCell="H19" sqref="H19"/>
      <selection pane="bottomLeft" activeCell="H5" sqref="H5"/>
    </sheetView>
  </sheetViews>
  <sheetFormatPr defaultRowHeight="20.149999999999999" customHeight="1" x14ac:dyDescent="0.25"/>
  <cols>
    <col min="1" max="1" width="11.453125" customWidth="1"/>
    <col min="2" max="2" width="11.1796875" bestFit="1" customWidth="1"/>
    <col min="3" max="3" width="51.54296875" customWidth="1"/>
    <col min="4" max="4" width="10.1796875" customWidth="1"/>
    <col min="5" max="5" width="13.453125" customWidth="1"/>
    <col min="6" max="6" width="14.453125" customWidth="1"/>
    <col min="7" max="7" width="4.1796875" customWidth="1"/>
    <col min="8" max="8" width="14" customWidth="1"/>
    <col min="9" max="9" width="13.54296875" customWidth="1"/>
    <col min="10" max="10" width="17.453125" customWidth="1"/>
    <col min="11" max="11" width="9.1796875" style="92"/>
  </cols>
  <sheetData>
    <row r="1" spans="1:11" ht="20.149999999999999" customHeight="1" x14ac:dyDescent="0.4">
      <c r="A1" s="78" t="s">
        <v>77</v>
      </c>
      <c r="C1" s="79" t="s">
        <v>122</v>
      </c>
    </row>
    <row r="2" spans="1:11" ht="20.149999999999999" customHeight="1" thickBot="1" x14ac:dyDescent="0.45">
      <c r="H2" s="203" t="s">
        <v>42</v>
      </c>
      <c r="I2" s="203"/>
      <c r="J2" s="203"/>
    </row>
    <row r="3" spans="1:11" s="1" customFormat="1" ht="36.75" customHeight="1" thickBot="1" x14ac:dyDescent="0.45">
      <c r="A3" s="75" t="s">
        <v>43</v>
      </c>
      <c r="B3" s="128" t="s">
        <v>1</v>
      </c>
      <c r="C3" s="129" t="s">
        <v>2</v>
      </c>
      <c r="D3" s="151" t="s">
        <v>5</v>
      </c>
      <c r="E3" s="76" t="s">
        <v>55</v>
      </c>
      <c r="F3" s="77" t="s">
        <v>41</v>
      </c>
      <c r="G3" s="47"/>
      <c r="H3" s="126" t="s">
        <v>4</v>
      </c>
      <c r="I3" s="127" t="s">
        <v>3</v>
      </c>
      <c r="J3" s="127" t="s">
        <v>56</v>
      </c>
      <c r="K3" s="93"/>
    </row>
    <row r="4" spans="1:11" s="51" customFormat="1" ht="20.149999999999999" customHeight="1" x14ac:dyDescent="0.35">
      <c r="A4" s="166" t="s">
        <v>123</v>
      </c>
      <c r="B4" s="134">
        <v>45775</v>
      </c>
      <c r="C4" s="53" t="s">
        <v>175</v>
      </c>
      <c r="D4" s="53" t="s">
        <v>96</v>
      </c>
      <c r="E4" s="59">
        <v>4544.5</v>
      </c>
      <c r="F4" s="90" t="s">
        <v>174</v>
      </c>
      <c r="H4" s="62">
        <f>E4</f>
        <v>4544.5</v>
      </c>
      <c r="I4" s="62"/>
      <c r="J4" s="59"/>
      <c r="K4" s="167"/>
    </row>
    <row r="5" spans="1:11" s="51" customFormat="1" ht="20.149999999999999" customHeight="1" x14ac:dyDescent="0.35">
      <c r="A5" s="166" t="s">
        <v>124</v>
      </c>
      <c r="B5" s="134"/>
      <c r="C5" s="53"/>
      <c r="D5" s="168"/>
      <c r="E5" s="62"/>
      <c r="F5" s="91"/>
      <c r="G5" s="169"/>
      <c r="H5" s="62"/>
      <c r="I5" s="62"/>
      <c r="J5" s="62"/>
      <c r="K5" s="167"/>
    </row>
    <row r="6" spans="1:11" s="51" customFormat="1" ht="20.149999999999999" customHeight="1" x14ac:dyDescent="0.35">
      <c r="A6" s="166" t="s">
        <v>125</v>
      </c>
      <c r="B6" s="134"/>
      <c r="C6" s="53"/>
      <c r="D6" s="53"/>
      <c r="E6" s="62"/>
      <c r="F6" s="91"/>
      <c r="G6" s="169"/>
      <c r="H6" s="62"/>
      <c r="I6" s="62"/>
      <c r="J6" s="62"/>
      <c r="K6" s="167"/>
    </row>
    <row r="7" spans="1:11" s="51" customFormat="1" ht="19.5" customHeight="1" x14ac:dyDescent="0.35">
      <c r="A7" s="166" t="s">
        <v>126</v>
      </c>
      <c r="B7" s="134"/>
      <c r="C7" s="53"/>
      <c r="D7" s="53"/>
      <c r="E7" s="62"/>
      <c r="F7" s="91"/>
      <c r="H7" s="62"/>
      <c r="I7" s="62"/>
      <c r="J7" s="62"/>
      <c r="K7" s="167"/>
    </row>
    <row r="8" spans="1:11" s="51" customFormat="1" ht="19.5" customHeight="1" x14ac:dyDescent="0.35">
      <c r="A8" s="166" t="s">
        <v>127</v>
      </c>
      <c r="B8" s="174"/>
      <c r="C8" s="53"/>
      <c r="D8" s="168"/>
      <c r="E8" s="175"/>
      <c r="F8" s="91"/>
      <c r="H8" s="62"/>
      <c r="I8" s="62"/>
      <c r="J8" s="62"/>
      <c r="K8" s="167"/>
    </row>
    <row r="9" spans="1:11" s="51" customFormat="1" ht="19.5" customHeight="1" x14ac:dyDescent="0.35">
      <c r="A9" s="166" t="s">
        <v>128</v>
      </c>
      <c r="B9" s="174"/>
      <c r="C9" s="53"/>
      <c r="D9" s="168"/>
      <c r="E9" s="175"/>
      <c r="F9" s="91"/>
      <c r="H9" s="62"/>
      <c r="I9" s="62"/>
      <c r="J9" s="62"/>
      <c r="K9" s="167"/>
    </row>
    <row r="10" spans="1:11" s="51" customFormat="1" ht="19.5" customHeight="1" thickBot="1" x14ac:dyDescent="0.4">
      <c r="A10" s="166" t="s">
        <v>129</v>
      </c>
      <c r="B10" s="174"/>
      <c r="C10" s="53"/>
      <c r="D10" s="168"/>
      <c r="E10" s="175"/>
      <c r="F10" s="91"/>
      <c r="H10" s="62"/>
      <c r="I10" s="62"/>
      <c r="J10" s="62"/>
      <c r="K10" s="167"/>
    </row>
    <row r="11" spans="1:11" s="51" customFormat="1" ht="20.149999999999999" customHeight="1" thickBot="1" x14ac:dyDescent="0.4">
      <c r="C11" s="201" t="s">
        <v>27</v>
      </c>
      <c r="D11" s="202"/>
      <c r="E11" s="163">
        <f>SUM(E4:E10)</f>
        <v>4544.5</v>
      </c>
      <c r="F11" s="164"/>
      <c r="G11" s="164"/>
      <c r="H11" s="165">
        <f>SUM(H4:H10)</f>
        <v>4544.5</v>
      </c>
      <c r="I11" s="165">
        <f t="shared" ref="I11:J11" si="0">SUM(I4:I10)</f>
        <v>0</v>
      </c>
      <c r="J11" s="165">
        <f t="shared" si="0"/>
        <v>0</v>
      </c>
      <c r="K11" s="167"/>
    </row>
    <row r="12" spans="1:11" s="2" customFormat="1" ht="20.149999999999999" customHeight="1" x14ac:dyDescent="0.25">
      <c r="K12" s="94"/>
    </row>
    <row r="13" spans="1:11" s="2" customFormat="1" ht="20.149999999999999" customHeight="1" x14ac:dyDescent="0.25">
      <c r="E13" s="3"/>
      <c r="F13" s="3"/>
      <c r="G13" s="3"/>
      <c r="H13" s="2" t="s">
        <v>48</v>
      </c>
      <c r="I13" s="42">
        <f>H11+I11+J11</f>
        <v>4544.5</v>
      </c>
      <c r="K13" s="94"/>
    </row>
    <row r="14" spans="1:11" s="2" customFormat="1" ht="20.149999999999999" customHeight="1" x14ac:dyDescent="0.25">
      <c r="K14" s="94"/>
    </row>
    <row r="15" spans="1:11" ht="20.149999999999999" customHeight="1" x14ac:dyDescent="0.25">
      <c r="K15"/>
    </row>
    <row r="16" spans="1:11" ht="20.149999999999999" customHeight="1" x14ac:dyDescent="0.25">
      <c r="K16"/>
    </row>
    <row r="17" customFormat="1" ht="20.149999999999999" customHeight="1" x14ac:dyDescent="0.25"/>
    <row r="18" customFormat="1" ht="20.149999999999999" customHeight="1" x14ac:dyDescent="0.25"/>
    <row r="19" customFormat="1" ht="20.149999999999999" customHeight="1" x14ac:dyDescent="0.25"/>
    <row r="20" customFormat="1" ht="20.149999999999999" customHeight="1" x14ac:dyDescent="0.25"/>
    <row r="21" customFormat="1" ht="20.149999999999999" customHeight="1" x14ac:dyDescent="0.25"/>
    <row r="22" customFormat="1" ht="20.149999999999999" customHeight="1" x14ac:dyDescent="0.25"/>
    <row r="23" customFormat="1" ht="20.149999999999999" customHeight="1" x14ac:dyDescent="0.25"/>
    <row r="24" customFormat="1" ht="20.149999999999999" customHeight="1" x14ac:dyDescent="0.25"/>
    <row r="25" customFormat="1" ht="20.149999999999999" customHeight="1" x14ac:dyDescent="0.25"/>
    <row r="26" customFormat="1" ht="20.149999999999999" customHeight="1" x14ac:dyDescent="0.25"/>
    <row r="27" customFormat="1" ht="20.149999999999999" customHeight="1" x14ac:dyDescent="0.25"/>
    <row r="28" customFormat="1" ht="20.149999999999999" customHeight="1" x14ac:dyDescent="0.25"/>
    <row r="29" customFormat="1" ht="20.149999999999999" customHeight="1" x14ac:dyDescent="0.25"/>
    <row r="30" customFormat="1" ht="20.149999999999999" customHeight="1" x14ac:dyDescent="0.25"/>
    <row r="31" customFormat="1" ht="20.149999999999999" customHeight="1" x14ac:dyDescent="0.25"/>
    <row r="32" customFormat="1" ht="20.149999999999999" customHeight="1" x14ac:dyDescent="0.25"/>
    <row r="33" customFormat="1" ht="20.149999999999999" customHeight="1" x14ac:dyDescent="0.25"/>
    <row r="34" customFormat="1" ht="20.149999999999999" customHeight="1" x14ac:dyDescent="0.25"/>
    <row r="35" customFormat="1" ht="20.149999999999999" customHeight="1" x14ac:dyDescent="0.25"/>
    <row r="36" customFormat="1" ht="20.149999999999999" customHeight="1" x14ac:dyDescent="0.25"/>
    <row r="37" customFormat="1" ht="20.149999999999999" customHeight="1" x14ac:dyDescent="0.25"/>
    <row r="38" customFormat="1" ht="20.149999999999999" customHeight="1" x14ac:dyDescent="0.25"/>
    <row r="39" customFormat="1" ht="20.149999999999999" customHeight="1" x14ac:dyDescent="0.25"/>
    <row r="40" customFormat="1" ht="20.149999999999999" customHeight="1" x14ac:dyDescent="0.25"/>
    <row r="41" customFormat="1" ht="20.149999999999999" customHeight="1" x14ac:dyDescent="0.25"/>
    <row r="42" customFormat="1" ht="20.149999999999999" customHeight="1" x14ac:dyDescent="0.25"/>
    <row r="43" customFormat="1" ht="20.149999999999999" customHeight="1" x14ac:dyDescent="0.25"/>
    <row r="44" customFormat="1" ht="20.149999999999999" customHeight="1" x14ac:dyDescent="0.25"/>
    <row r="45" customFormat="1" ht="20.149999999999999" customHeight="1" x14ac:dyDescent="0.25"/>
    <row r="46" customFormat="1" ht="20.149999999999999" customHeight="1" x14ac:dyDescent="0.25"/>
    <row r="47" customFormat="1" ht="20.149999999999999" customHeight="1" x14ac:dyDescent="0.25"/>
    <row r="48" customFormat="1" ht="20.149999999999999" customHeight="1" x14ac:dyDescent="0.25"/>
    <row r="49" spans="11:11" ht="20.149999999999999" customHeight="1" x14ac:dyDescent="0.25">
      <c r="K49"/>
    </row>
    <row r="50" spans="11:11" ht="20.149999999999999" customHeight="1" x14ac:dyDescent="0.25">
      <c r="K50"/>
    </row>
    <row r="51" spans="11:11" ht="20.149999999999999" customHeight="1" x14ac:dyDescent="0.25">
      <c r="K51"/>
    </row>
    <row r="52" spans="11:11" ht="20.149999999999999" customHeight="1" x14ac:dyDescent="0.25">
      <c r="K52"/>
    </row>
    <row r="53" spans="11:11" ht="20.149999999999999" customHeight="1" x14ac:dyDescent="0.25">
      <c r="K53"/>
    </row>
    <row r="54" spans="11:11" ht="20.149999999999999" customHeight="1" x14ac:dyDescent="0.25">
      <c r="K54"/>
    </row>
    <row r="55" spans="11:11" ht="20.149999999999999" customHeight="1" x14ac:dyDescent="0.25">
      <c r="K55"/>
    </row>
    <row r="56" spans="11:11" ht="20.149999999999999" customHeight="1" x14ac:dyDescent="0.25">
      <c r="K56"/>
    </row>
    <row r="57" spans="11:11" ht="20.149999999999999" customHeight="1" x14ac:dyDescent="0.25">
      <c r="K57"/>
    </row>
    <row r="58" spans="11:11" ht="20.149999999999999" customHeight="1" x14ac:dyDescent="0.25">
      <c r="K58"/>
    </row>
    <row r="59" spans="11:11" ht="20.149999999999999" customHeight="1" x14ac:dyDescent="0.25">
      <c r="K59"/>
    </row>
    <row r="60" spans="11:11" ht="20.149999999999999" customHeight="1" x14ac:dyDescent="0.25">
      <c r="K60"/>
    </row>
    <row r="61" spans="11:11" ht="20.149999999999999" customHeight="1" x14ac:dyDescent="0.25">
      <c r="K61"/>
    </row>
    <row r="62" spans="11:11" ht="20.149999999999999" customHeight="1" x14ac:dyDescent="0.25">
      <c r="K62"/>
    </row>
    <row r="63" spans="11:11" ht="20.149999999999999" customHeight="1" x14ac:dyDescent="0.25">
      <c r="K63"/>
    </row>
    <row r="64" spans="11:11" ht="20.149999999999999" customHeight="1" x14ac:dyDescent="0.25">
      <c r="K64"/>
    </row>
    <row r="65" spans="11:11" ht="20.149999999999999" customHeight="1" x14ac:dyDescent="0.25">
      <c r="K65"/>
    </row>
    <row r="66" spans="11:11" ht="20.149999999999999" customHeight="1" x14ac:dyDescent="0.25">
      <c r="K66"/>
    </row>
    <row r="67" spans="11:11" ht="20.149999999999999" customHeight="1" x14ac:dyDescent="0.25">
      <c r="K67"/>
    </row>
    <row r="68" spans="11:11" ht="20.149999999999999" customHeight="1" x14ac:dyDescent="0.25">
      <c r="K68"/>
    </row>
    <row r="69" spans="11:11" ht="20.149999999999999" customHeight="1" x14ac:dyDescent="0.25">
      <c r="K69"/>
    </row>
    <row r="70" spans="11:11" ht="20.149999999999999" customHeight="1" x14ac:dyDescent="0.25">
      <c r="K70"/>
    </row>
    <row r="71" spans="11:11" ht="20.149999999999999" customHeight="1" x14ac:dyDescent="0.25">
      <c r="K71"/>
    </row>
    <row r="72" spans="11:11" ht="20.149999999999999" customHeight="1" x14ac:dyDescent="0.25">
      <c r="K72"/>
    </row>
    <row r="73" spans="11:11" ht="20.149999999999999" customHeight="1" x14ac:dyDescent="0.25">
      <c r="K73"/>
    </row>
    <row r="74" spans="11:11" ht="20.149999999999999" customHeight="1" x14ac:dyDescent="0.25">
      <c r="K74"/>
    </row>
    <row r="75" spans="11:11" ht="20.149999999999999" customHeight="1" x14ac:dyDescent="0.25">
      <c r="K75"/>
    </row>
    <row r="76" spans="11:11" ht="20.149999999999999" customHeight="1" x14ac:dyDescent="0.25">
      <c r="K76"/>
    </row>
    <row r="77" spans="11:11" ht="20.149999999999999" customHeight="1" x14ac:dyDescent="0.25">
      <c r="K77"/>
    </row>
    <row r="78" spans="11:11" ht="20.149999999999999" customHeight="1" x14ac:dyDescent="0.25">
      <c r="K78"/>
    </row>
    <row r="79" spans="11:11" ht="20.149999999999999" customHeight="1" x14ac:dyDescent="0.25">
      <c r="K79"/>
    </row>
    <row r="80" spans="11:11" ht="20.149999999999999" customHeight="1" x14ac:dyDescent="0.25">
      <c r="K80"/>
    </row>
    <row r="81" spans="11:11" ht="20.149999999999999" customHeight="1" x14ac:dyDescent="0.25">
      <c r="K81"/>
    </row>
    <row r="82" spans="11:11" ht="20.149999999999999" customHeight="1" x14ac:dyDescent="0.25">
      <c r="K82"/>
    </row>
    <row r="83" spans="11:11" ht="20.149999999999999" customHeight="1" x14ac:dyDescent="0.25">
      <c r="K83"/>
    </row>
    <row r="84" spans="11:11" ht="20.149999999999999" customHeight="1" x14ac:dyDescent="0.25">
      <c r="K84"/>
    </row>
    <row r="85" spans="11:11" ht="20.149999999999999" customHeight="1" x14ac:dyDescent="0.25">
      <c r="K85"/>
    </row>
    <row r="86" spans="11:11" ht="20.149999999999999" customHeight="1" x14ac:dyDescent="0.25">
      <c r="K86"/>
    </row>
    <row r="87" spans="11:11" ht="20.149999999999999" customHeight="1" x14ac:dyDescent="0.25">
      <c r="K87"/>
    </row>
    <row r="88" spans="11:11" ht="20.149999999999999" customHeight="1" x14ac:dyDescent="0.25">
      <c r="K88"/>
    </row>
    <row r="89" spans="11:11" ht="20.149999999999999" customHeight="1" x14ac:dyDescent="0.25">
      <c r="K89"/>
    </row>
    <row r="90" spans="11:11" ht="20.149999999999999" customHeight="1" x14ac:dyDescent="0.25">
      <c r="K90"/>
    </row>
    <row r="91" spans="11:11" ht="20.149999999999999" customHeight="1" x14ac:dyDescent="0.25">
      <c r="K91"/>
    </row>
    <row r="92" spans="11:11" ht="20.149999999999999" customHeight="1" x14ac:dyDescent="0.25">
      <c r="K92"/>
    </row>
    <row r="93" spans="11:11" ht="20.149999999999999" customHeight="1" x14ac:dyDescent="0.25">
      <c r="K93"/>
    </row>
    <row r="94" spans="11:11" ht="20.149999999999999" customHeight="1" x14ac:dyDescent="0.25">
      <c r="K94"/>
    </row>
    <row r="95" spans="11:11" ht="20.149999999999999" customHeight="1" x14ac:dyDescent="0.25">
      <c r="K95"/>
    </row>
    <row r="96" spans="11:11" ht="20.149999999999999" customHeight="1" x14ac:dyDescent="0.25">
      <c r="K96"/>
    </row>
    <row r="97" spans="11:11" ht="20.149999999999999" customHeight="1" x14ac:dyDescent="0.25">
      <c r="K97"/>
    </row>
    <row r="98" spans="11:11" ht="20.149999999999999" customHeight="1" x14ac:dyDescent="0.25">
      <c r="K98"/>
    </row>
    <row r="99" spans="11:11" ht="20.149999999999999" customHeight="1" x14ac:dyDescent="0.25">
      <c r="K99"/>
    </row>
    <row r="100" spans="11:11" ht="20.149999999999999" customHeight="1" x14ac:dyDescent="0.25">
      <c r="K100"/>
    </row>
    <row r="101" spans="11:11" ht="20.149999999999999" customHeight="1" x14ac:dyDescent="0.25">
      <c r="K101"/>
    </row>
    <row r="102" spans="11:11" ht="20.149999999999999" customHeight="1" x14ac:dyDescent="0.25">
      <c r="K102"/>
    </row>
    <row r="103" spans="11:11" ht="20.149999999999999" customHeight="1" x14ac:dyDescent="0.25">
      <c r="K103"/>
    </row>
    <row r="104" spans="11:11" ht="20.149999999999999" customHeight="1" x14ac:dyDescent="0.25">
      <c r="K104"/>
    </row>
    <row r="105" spans="11:11" ht="20.149999999999999" customHeight="1" x14ac:dyDescent="0.25">
      <c r="K105"/>
    </row>
    <row r="106" spans="11:11" ht="20.149999999999999" customHeight="1" x14ac:dyDescent="0.25">
      <c r="K106"/>
    </row>
    <row r="107" spans="11:11" ht="20.149999999999999" customHeight="1" x14ac:dyDescent="0.25">
      <c r="K107"/>
    </row>
    <row r="108" spans="11:11" ht="20.149999999999999" customHeight="1" x14ac:dyDescent="0.25">
      <c r="K108"/>
    </row>
    <row r="109" spans="11:11" ht="20.149999999999999" customHeight="1" x14ac:dyDescent="0.25">
      <c r="K109"/>
    </row>
    <row r="110" spans="11:11" ht="20.149999999999999" customHeight="1" x14ac:dyDescent="0.25">
      <c r="K110"/>
    </row>
    <row r="111" spans="11:11" ht="20.149999999999999" customHeight="1" x14ac:dyDescent="0.25">
      <c r="K111"/>
    </row>
    <row r="112" spans="11:11" ht="20.149999999999999" customHeight="1" x14ac:dyDescent="0.25">
      <c r="K112"/>
    </row>
    <row r="113" spans="11:11" ht="20.149999999999999" customHeight="1" x14ac:dyDescent="0.25">
      <c r="K113"/>
    </row>
    <row r="114" spans="11:11" ht="20.149999999999999" customHeight="1" x14ac:dyDescent="0.25">
      <c r="K114"/>
    </row>
    <row r="115" spans="11:11" ht="20.149999999999999" customHeight="1" x14ac:dyDescent="0.25">
      <c r="K115"/>
    </row>
    <row r="116" spans="11:11" ht="20.149999999999999" customHeight="1" x14ac:dyDescent="0.25">
      <c r="K116"/>
    </row>
    <row r="117" spans="11:11" ht="20.149999999999999" customHeight="1" x14ac:dyDescent="0.25">
      <c r="K117"/>
    </row>
    <row r="118" spans="11:11" ht="20.149999999999999" customHeight="1" x14ac:dyDescent="0.25">
      <c r="K118"/>
    </row>
    <row r="119" spans="11:11" ht="20.149999999999999" customHeight="1" x14ac:dyDescent="0.25">
      <c r="K119"/>
    </row>
    <row r="120" spans="11:11" ht="20.149999999999999" customHeight="1" x14ac:dyDescent="0.25">
      <c r="K120"/>
    </row>
    <row r="121" spans="11:11" ht="20.149999999999999" customHeight="1" x14ac:dyDescent="0.25">
      <c r="K121"/>
    </row>
    <row r="122" spans="11:11" ht="20.149999999999999" customHeight="1" x14ac:dyDescent="0.25">
      <c r="K122"/>
    </row>
    <row r="123" spans="11:11" ht="20.149999999999999" customHeight="1" x14ac:dyDescent="0.25">
      <c r="K123"/>
    </row>
    <row r="124" spans="11:11" ht="20.149999999999999" customHeight="1" x14ac:dyDescent="0.25">
      <c r="K124"/>
    </row>
    <row r="125" spans="11:11" ht="20.149999999999999" customHeight="1" x14ac:dyDescent="0.25">
      <c r="K125"/>
    </row>
    <row r="126" spans="11:11" ht="20.149999999999999" customHeight="1" x14ac:dyDescent="0.25">
      <c r="K126"/>
    </row>
    <row r="127" spans="11:11" ht="20.149999999999999" customHeight="1" x14ac:dyDescent="0.25">
      <c r="K127"/>
    </row>
    <row r="128" spans="11:11" ht="20.149999999999999" customHeight="1" x14ac:dyDescent="0.25">
      <c r="K128"/>
    </row>
    <row r="129" spans="11:11" ht="20.149999999999999" customHeight="1" x14ac:dyDescent="0.25">
      <c r="K129"/>
    </row>
    <row r="130" spans="11:11" ht="20.149999999999999" customHeight="1" x14ac:dyDescent="0.25">
      <c r="K130"/>
    </row>
    <row r="131" spans="11:11" ht="20.149999999999999" customHeight="1" x14ac:dyDescent="0.25">
      <c r="K131"/>
    </row>
    <row r="132" spans="11:11" ht="20.149999999999999" customHeight="1" x14ac:dyDescent="0.25">
      <c r="K132"/>
    </row>
    <row r="133" spans="11:11" ht="20.149999999999999" customHeight="1" x14ac:dyDescent="0.25">
      <c r="K133"/>
    </row>
    <row r="134" spans="11:11" ht="20.149999999999999" customHeight="1" x14ac:dyDescent="0.25">
      <c r="K134"/>
    </row>
    <row r="135" spans="11:11" ht="20.149999999999999" customHeight="1" x14ac:dyDescent="0.25">
      <c r="K135"/>
    </row>
    <row r="136" spans="11:11" ht="20.149999999999999" customHeight="1" x14ac:dyDescent="0.25">
      <c r="K136"/>
    </row>
    <row r="137" spans="11:11" ht="20.149999999999999" customHeight="1" x14ac:dyDescent="0.25">
      <c r="K137"/>
    </row>
    <row r="138" spans="11:11" ht="20.149999999999999" customHeight="1" x14ac:dyDescent="0.25">
      <c r="K138"/>
    </row>
    <row r="139" spans="11:11" ht="20.149999999999999" customHeight="1" x14ac:dyDescent="0.25">
      <c r="K139"/>
    </row>
    <row r="140" spans="11:11" ht="20.149999999999999" customHeight="1" x14ac:dyDescent="0.25">
      <c r="K140"/>
    </row>
    <row r="141" spans="11:11" ht="20.149999999999999" customHeight="1" x14ac:dyDescent="0.25">
      <c r="K141"/>
    </row>
    <row r="142" spans="11:11" ht="20.149999999999999" customHeight="1" x14ac:dyDescent="0.25">
      <c r="K142"/>
    </row>
    <row r="143" spans="11:11" ht="20.149999999999999" customHeight="1" x14ac:dyDescent="0.25">
      <c r="K143"/>
    </row>
    <row r="144" spans="11:11" ht="20.149999999999999" customHeight="1" x14ac:dyDescent="0.25">
      <c r="K144"/>
    </row>
    <row r="145" spans="11:11" ht="20.149999999999999" customHeight="1" x14ac:dyDescent="0.25">
      <c r="K145"/>
    </row>
    <row r="146" spans="11:11" ht="20.149999999999999" customHeight="1" x14ac:dyDescent="0.25">
      <c r="K146"/>
    </row>
    <row r="147" spans="11:11" ht="20.149999999999999" customHeight="1" x14ac:dyDescent="0.25">
      <c r="K147"/>
    </row>
    <row r="148" spans="11:11" ht="20.149999999999999" customHeight="1" x14ac:dyDescent="0.25">
      <c r="K148"/>
    </row>
    <row r="149" spans="11:11" ht="20.149999999999999" customHeight="1" x14ac:dyDescent="0.25">
      <c r="K149"/>
    </row>
    <row r="150" spans="11:11" ht="20.149999999999999" customHeight="1" x14ac:dyDescent="0.25">
      <c r="K150"/>
    </row>
    <row r="151" spans="11:11" ht="20.149999999999999" customHeight="1" x14ac:dyDescent="0.25">
      <c r="K151"/>
    </row>
    <row r="152" spans="11:11" ht="20.149999999999999" customHeight="1" x14ac:dyDescent="0.25">
      <c r="K152"/>
    </row>
    <row r="153" spans="11:11" ht="20.149999999999999" customHeight="1" x14ac:dyDescent="0.25">
      <c r="K153"/>
    </row>
    <row r="154" spans="11:11" ht="20.149999999999999" customHeight="1" x14ac:dyDescent="0.25">
      <c r="K154"/>
    </row>
    <row r="155" spans="11:11" ht="20.149999999999999" customHeight="1" x14ac:dyDescent="0.25">
      <c r="K155"/>
    </row>
    <row r="156" spans="11:11" ht="20.149999999999999" customHeight="1" x14ac:dyDescent="0.25">
      <c r="K156"/>
    </row>
    <row r="157" spans="11:11" ht="20.149999999999999" customHeight="1" x14ac:dyDescent="0.25">
      <c r="K157"/>
    </row>
    <row r="158" spans="11:11" ht="20.149999999999999" customHeight="1" x14ac:dyDescent="0.25">
      <c r="K158"/>
    </row>
    <row r="159" spans="11:11" ht="20.149999999999999" customHeight="1" x14ac:dyDescent="0.25">
      <c r="K159"/>
    </row>
    <row r="160" spans="11:11" ht="20.149999999999999" customHeight="1" x14ac:dyDescent="0.25">
      <c r="K160"/>
    </row>
    <row r="161" spans="11:11" ht="20.149999999999999" customHeight="1" x14ac:dyDescent="0.25">
      <c r="K161"/>
    </row>
    <row r="162" spans="11:11" ht="20.149999999999999" customHeight="1" x14ac:dyDescent="0.25">
      <c r="K162"/>
    </row>
    <row r="163" spans="11:11" ht="20.149999999999999" customHeight="1" x14ac:dyDescent="0.25">
      <c r="K163"/>
    </row>
    <row r="164" spans="11:11" ht="20.149999999999999" customHeight="1" x14ac:dyDescent="0.25">
      <c r="K164"/>
    </row>
    <row r="165" spans="11:11" ht="20.149999999999999" customHeight="1" x14ac:dyDescent="0.25">
      <c r="K165"/>
    </row>
    <row r="166" spans="11:11" ht="20.149999999999999" customHeight="1" x14ac:dyDescent="0.25">
      <c r="K166"/>
    </row>
    <row r="167" spans="11:11" ht="20.149999999999999" customHeight="1" x14ac:dyDescent="0.25">
      <c r="K167"/>
    </row>
    <row r="168" spans="11:11" ht="20.149999999999999" customHeight="1" x14ac:dyDescent="0.25">
      <c r="K168"/>
    </row>
    <row r="169" spans="11:11" ht="20.149999999999999" customHeight="1" x14ac:dyDescent="0.25">
      <c r="K169"/>
    </row>
    <row r="170" spans="11:11" ht="20.149999999999999" customHeight="1" x14ac:dyDescent="0.25">
      <c r="K170"/>
    </row>
    <row r="171" spans="11:11" ht="20.149999999999999" customHeight="1" x14ac:dyDescent="0.25">
      <c r="K171"/>
    </row>
    <row r="172" spans="11:11" ht="20.149999999999999" customHeight="1" x14ac:dyDescent="0.25">
      <c r="K172"/>
    </row>
    <row r="173" spans="11:11" ht="20.149999999999999" customHeight="1" x14ac:dyDescent="0.25">
      <c r="K173"/>
    </row>
    <row r="174" spans="11:11" ht="20.149999999999999" customHeight="1" x14ac:dyDescent="0.25">
      <c r="K174"/>
    </row>
    <row r="175" spans="11:11" ht="20.149999999999999" customHeight="1" x14ac:dyDescent="0.25">
      <c r="K175"/>
    </row>
    <row r="176" spans="11:11" ht="20.149999999999999" customHeight="1" x14ac:dyDescent="0.25">
      <c r="K176"/>
    </row>
    <row r="177" spans="11:11" ht="20.149999999999999" customHeight="1" x14ac:dyDescent="0.25">
      <c r="K177"/>
    </row>
    <row r="178" spans="11:11" ht="20.149999999999999" customHeight="1" x14ac:dyDescent="0.25">
      <c r="K178"/>
    </row>
    <row r="179" spans="11:11" ht="20.149999999999999" customHeight="1" x14ac:dyDescent="0.25">
      <c r="K179"/>
    </row>
    <row r="180" spans="11:11" ht="20.149999999999999" customHeight="1" x14ac:dyDescent="0.25">
      <c r="K180"/>
    </row>
    <row r="181" spans="11:11" ht="20.149999999999999" customHeight="1" x14ac:dyDescent="0.25">
      <c r="K181"/>
    </row>
    <row r="182" spans="11:11" ht="20.149999999999999" customHeight="1" x14ac:dyDescent="0.25">
      <c r="K182"/>
    </row>
    <row r="183" spans="11:11" ht="20.149999999999999" customHeight="1" x14ac:dyDescent="0.25">
      <c r="K183"/>
    </row>
    <row r="184" spans="11:11" ht="20.149999999999999" customHeight="1" x14ac:dyDescent="0.25">
      <c r="K184"/>
    </row>
    <row r="185" spans="11:11" ht="20.149999999999999" customHeight="1" x14ac:dyDescent="0.25">
      <c r="K185"/>
    </row>
    <row r="186" spans="11:11" ht="20.149999999999999" customHeight="1" x14ac:dyDescent="0.25">
      <c r="K186"/>
    </row>
    <row r="187" spans="11:11" ht="20.149999999999999" customHeight="1" x14ac:dyDescent="0.25">
      <c r="K187"/>
    </row>
    <row r="188" spans="11:11" ht="20.149999999999999" customHeight="1" x14ac:dyDescent="0.25">
      <c r="K188"/>
    </row>
    <row r="189" spans="11:11" ht="20.149999999999999" customHeight="1" x14ac:dyDescent="0.25">
      <c r="K189"/>
    </row>
    <row r="190" spans="11:11" ht="20.149999999999999" customHeight="1" x14ac:dyDescent="0.25">
      <c r="K190"/>
    </row>
    <row r="191" spans="11:11" ht="20.149999999999999" customHeight="1" x14ac:dyDescent="0.25">
      <c r="K191"/>
    </row>
    <row r="192" spans="11:11" ht="20.149999999999999" customHeight="1" x14ac:dyDescent="0.25">
      <c r="K192"/>
    </row>
    <row r="193" spans="11:11" ht="20.149999999999999" customHeight="1" x14ac:dyDescent="0.25">
      <c r="K193"/>
    </row>
    <row r="194" spans="11:11" ht="20.149999999999999" customHeight="1" x14ac:dyDescent="0.25">
      <c r="K194"/>
    </row>
    <row r="195" spans="11:11" ht="20.149999999999999" customHeight="1" x14ac:dyDescent="0.25">
      <c r="K195"/>
    </row>
    <row r="196" spans="11:11" ht="20.149999999999999" customHeight="1" x14ac:dyDescent="0.25">
      <c r="K196"/>
    </row>
    <row r="197" spans="11:11" ht="20.149999999999999" customHeight="1" x14ac:dyDescent="0.25">
      <c r="K197"/>
    </row>
    <row r="198" spans="11:11" ht="20.149999999999999" customHeight="1" x14ac:dyDescent="0.25">
      <c r="K198"/>
    </row>
    <row r="199" spans="11:11" ht="20.149999999999999" customHeight="1" x14ac:dyDescent="0.25">
      <c r="K199"/>
    </row>
    <row r="200" spans="11:11" ht="20.149999999999999" customHeight="1" x14ac:dyDescent="0.25">
      <c r="K200"/>
    </row>
    <row r="201" spans="11:11" ht="20.149999999999999" customHeight="1" x14ac:dyDescent="0.25">
      <c r="K201"/>
    </row>
    <row r="202" spans="11:11" ht="20.149999999999999" customHeight="1" x14ac:dyDescent="0.25">
      <c r="K202"/>
    </row>
    <row r="203" spans="11:11" ht="20.149999999999999" customHeight="1" x14ac:dyDescent="0.25">
      <c r="K203"/>
    </row>
    <row r="204" spans="11:11" ht="20.149999999999999" customHeight="1" x14ac:dyDescent="0.25">
      <c r="K204"/>
    </row>
    <row r="205" spans="11:11" ht="20.149999999999999" customHeight="1" x14ac:dyDescent="0.25">
      <c r="K205"/>
    </row>
    <row r="206" spans="11:11" ht="20.149999999999999" customHeight="1" x14ac:dyDescent="0.25">
      <c r="K206"/>
    </row>
    <row r="207" spans="11:11" ht="20.149999999999999" customHeight="1" x14ac:dyDescent="0.25">
      <c r="K207"/>
    </row>
    <row r="208" spans="11:11" ht="20.149999999999999" customHeight="1" x14ac:dyDescent="0.25">
      <c r="K208"/>
    </row>
    <row r="209" spans="11:11" ht="20.149999999999999" customHeight="1" x14ac:dyDescent="0.25">
      <c r="K209"/>
    </row>
    <row r="210" spans="11:11" ht="20.149999999999999" customHeight="1" x14ac:dyDescent="0.25">
      <c r="K210"/>
    </row>
    <row r="211" spans="11:11" ht="20.149999999999999" customHeight="1" x14ac:dyDescent="0.25">
      <c r="K211"/>
    </row>
    <row r="212" spans="11:11" ht="20.149999999999999" customHeight="1" x14ac:dyDescent="0.25">
      <c r="K212"/>
    </row>
    <row r="213" spans="11:11" ht="20.149999999999999" customHeight="1" x14ac:dyDescent="0.25">
      <c r="K213"/>
    </row>
    <row r="214" spans="11:11" ht="20.149999999999999" customHeight="1" x14ac:dyDescent="0.25">
      <c r="K214"/>
    </row>
    <row r="215" spans="11:11" ht="20.149999999999999" customHeight="1" x14ac:dyDescent="0.25">
      <c r="K215"/>
    </row>
    <row r="216" spans="11:11" ht="20.149999999999999" customHeight="1" x14ac:dyDescent="0.25">
      <c r="K216"/>
    </row>
    <row r="217" spans="11:11" ht="20.149999999999999" customHeight="1" x14ac:dyDescent="0.25">
      <c r="K217"/>
    </row>
    <row r="218" spans="11:11" ht="20.149999999999999" customHeight="1" x14ac:dyDescent="0.25">
      <c r="K218"/>
    </row>
    <row r="219" spans="11:11" ht="20.149999999999999" customHeight="1" x14ac:dyDescent="0.25">
      <c r="K219"/>
    </row>
    <row r="220" spans="11:11" ht="20.149999999999999" customHeight="1" x14ac:dyDescent="0.25">
      <c r="K220"/>
    </row>
    <row r="221" spans="11:11" ht="20.149999999999999" customHeight="1" x14ac:dyDescent="0.25">
      <c r="K221"/>
    </row>
    <row r="222" spans="11:11" ht="20.149999999999999" customHeight="1" x14ac:dyDescent="0.25">
      <c r="K222"/>
    </row>
    <row r="223" spans="11:11" ht="20.149999999999999" customHeight="1" x14ac:dyDescent="0.25">
      <c r="K223"/>
    </row>
    <row r="224" spans="11:11" ht="20.149999999999999" customHeight="1" x14ac:dyDescent="0.25">
      <c r="K224"/>
    </row>
    <row r="225" spans="11:11" ht="20.149999999999999" customHeight="1" x14ac:dyDescent="0.25">
      <c r="K225"/>
    </row>
    <row r="226" spans="11:11" ht="20.149999999999999" customHeight="1" x14ac:dyDescent="0.25">
      <c r="K226"/>
    </row>
    <row r="227" spans="11:11" ht="20.149999999999999" customHeight="1" x14ac:dyDescent="0.25">
      <c r="K227"/>
    </row>
    <row r="228" spans="11:11" ht="20.149999999999999" customHeight="1" x14ac:dyDescent="0.25">
      <c r="K228"/>
    </row>
    <row r="229" spans="11:11" ht="20.149999999999999" customHeight="1" x14ac:dyDescent="0.25">
      <c r="K229"/>
    </row>
    <row r="230" spans="11:11" ht="20.149999999999999" customHeight="1" x14ac:dyDescent="0.25">
      <c r="K230"/>
    </row>
    <row r="231" spans="11:11" ht="20.149999999999999" customHeight="1" x14ac:dyDescent="0.25">
      <c r="K231"/>
    </row>
    <row r="232" spans="11:11" ht="20.149999999999999" customHeight="1" x14ac:dyDescent="0.25">
      <c r="K232"/>
    </row>
    <row r="233" spans="11:11" ht="20.149999999999999" customHeight="1" x14ac:dyDescent="0.25">
      <c r="K233"/>
    </row>
    <row r="234" spans="11:11" ht="20.149999999999999" customHeight="1" x14ac:dyDescent="0.25">
      <c r="K234"/>
    </row>
    <row r="235" spans="11:11" ht="20.149999999999999" customHeight="1" x14ac:dyDescent="0.25">
      <c r="K235"/>
    </row>
    <row r="236" spans="11:11" ht="20.149999999999999" customHeight="1" x14ac:dyDescent="0.25">
      <c r="K236"/>
    </row>
    <row r="237" spans="11:11" ht="20.149999999999999" customHeight="1" x14ac:dyDescent="0.25">
      <c r="K237"/>
    </row>
    <row r="238" spans="11:11" ht="20.149999999999999" customHeight="1" x14ac:dyDescent="0.25">
      <c r="K238"/>
    </row>
    <row r="239" spans="11:11" ht="20.149999999999999" customHeight="1" x14ac:dyDescent="0.25">
      <c r="K239"/>
    </row>
    <row r="240" spans="11:11" ht="20.149999999999999" customHeight="1" x14ac:dyDescent="0.25">
      <c r="K240"/>
    </row>
    <row r="241" spans="11:11" ht="20.149999999999999" customHeight="1" x14ac:dyDescent="0.25">
      <c r="K241"/>
    </row>
    <row r="242" spans="11:11" ht="20.149999999999999" customHeight="1" x14ac:dyDescent="0.25">
      <c r="K242"/>
    </row>
    <row r="243" spans="11:11" ht="20.149999999999999" customHeight="1" x14ac:dyDescent="0.25">
      <c r="K243"/>
    </row>
    <row r="244" spans="11:11" ht="20.149999999999999" customHeight="1" x14ac:dyDescent="0.25">
      <c r="K244"/>
    </row>
    <row r="245" spans="11:11" ht="20.149999999999999" customHeight="1" x14ac:dyDescent="0.25">
      <c r="K245"/>
    </row>
    <row r="246" spans="11:11" ht="20.149999999999999" customHeight="1" x14ac:dyDescent="0.25">
      <c r="K246"/>
    </row>
    <row r="247" spans="11:11" ht="20.149999999999999" customHeight="1" x14ac:dyDescent="0.25">
      <c r="K247"/>
    </row>
    <row r="248" spans="11:11" ht="20.149999999999999" customHeight="1" x14ac:dyDescent="0.25">
      <c r="K248"/>
    </row>
    <row r="249" spans="11:11" ht="20.149999999999999" customHeight="1" x14ac:dyDescent="0.25">
      <c r="K249"/>
    </row>
    <row r="250" spans="11:11" ht="20.149999999999999" customHeight="1" x14ac:dyDescent="0.25">
      <c r="K250"/>
    </row>
    <row r="251" spans="11:11" ht="20.149999999999999" customHeight="1" x14ac:dyDescent="0.25">
      <c r="K251"/>
    </row>
    <row r="252" spans="11:11" ht="20.149999999999999" customHeight="1" x14ac:dyDescent="0.25">
      <c r="K252"/>
    </row>
    <row r="253" spans="11:11" ht="20.149999999999999" customHeight="1" x14ac:dyDescent="0.25">
      <c r="K253"/>
    </row>
    <row r="254" spans="11:11" ht="20.149999999999999" customHeight="1" x14ac:dyDescent="0.25">
      <c r="K254"/>
    </row>
    <row r="255" spans="11:11" ht="20.149999999999999" customHeight="1" x14ac:dyDescent="0.25">
      <c r="K255"/>
    </row>
    <row r="256" spans="11:11" ht="20.149999999999999" customHeight="1" x14ac:dyDescent="0.25">
      <c r="K256"/>
    </row>
    <row r="257" spans="11:11" ht="20.149999999999999" customHeight="1" x14ac:dyDescent="0.25">
      <c r="K257"/>
    </row>
    <row r="258" spans="11:11" ht="20.149999999999999" customHeight="1" x14ac:dyDescent="0.25">
      <c r="K258"/>
    </row>
    <row r="259" spans="11:11" ht="20.149999999999999" customHeight="1" x14ac:dyDescent="0.25">
      <c r="K259"/>
    </row>
    <row r="260" spans="11:11" ht="20.149999999999999" customHeight="1" x14ac:dyDescent="0.25">
      <c r="K260"/>
    </row>
    <row r="261" spans="11:11" ht="20.149999999999999" customHeight="1" x14ac:dyDescent="0.25">
      <c r="K261"/>
    </row>
    <row r="262" spans="11:11" ht="20.149999999999999" customHeight="1" x14ac:dyDescent="0.25">
      <c r="K262"/>
    </row>
    <row r="263" spans="11:11" ht="20.149999999999999" customHeight="1" x14ac:dyDescent="0.25">
      <c r="K263"/>
    </row>
    <row r="264" spans="11:11" ht="20.149999999999999" customHeight="1" x14ac:dyDescent="0.25">
      <c r="K264"/>
    </row>
    <row r="265" spans="11:11" ht="20.149999999999999" customHeight="1" x14ac:dyDescent="0.25">
      <c r="K265"/>
    </row>
    <row r="266" spans="11:11" ht="20.149999999999999" customHeight="1" x14ac:dyDescent="0.25">
      <c r="K266"/>
    </row>
    <row r="267" spans="11:11" ht="20.149999999999999" customHeight="1" x14ac:dyDescent="0.25">
      <c r="K267"/>
    </row>
    <row r="268" spans="11:11" ht="20.149999999999999" customHeight="1" x14ac:dyDescent="0.25">
      <c r="K268"/>
    </row>
    <row r="269" spans="11:11" ht="20.149999999999999" customHeight="1" x14ac:dyDescent="0.25">
      <c r="K269"/>
    </row>
    <row r="270" spans="11:11" ht="20.149999999999999" customHeight="1" x14ac:dyDescent="0.25">
      <c r="K270"/>
    </row>
    <row r="271" spans="11:11" ht="20.149999999999999" customHeight="1" x14ac:dyDescent="0.25">
      <c r="K271"/>
    </row>
    <row r="272" spans="11:11" ht="20.149999999999999" customHeight="1" x14ac:dyDescent="0.25">
      <c r="K272"/>
    </row>
    <row r="273" spans="11:11" ht="20.149999999999999" customHeight="1" x14ac:dyDescent="0.25">
      <c r="K273"/>
    </row>
    <row r="274" spans="11:11" ht="20.149999999999999" customHeight="1" x14ac:dyDescent="0.25">
      <c r="K274"/>
    </row>
    <row r="275" spans="11:11" ht="20.149999999999999" customHeight="1" x14ac:dyDescent="0.25">
      <c r="K275"/>
    </row>
    <row r="276" spans="11:11" ht="20.149999999999999" customHeight="1" x14ac:dyDescent="0.25">
      <c r="K276"/>
    </row>
    <row r="277" spans="11:11" ht="20.149999999999999" customHeight="1" x14ac:dyDescent="0.25">
      <c r="K277"/>
    </row>
    <row r="278" spans="11:11" ht="20.149999999999999" customHeight="1" x14ac:dyDescent="0.25">
      <c r="K278"/>
    </row>
    <row r="279" spans="11:11" ht="20.149999999999999" customHeight="1" x14ac:dyDescent="0.25">
      <c r="K279"/>
    </row>
    <row r="280" spans="11:11" ht="20.149999999999999" customHeight="1" x14ac:dyDescent="0.25">
      <c r="K280"/>
    </row>
    <row r="281" spans="11:11" ht="20.149999999999999" customHeight="1" x14ac:dyDescent="0.25">
      <c r="K281"/>
    </row>
    <row r="282" spans="11:11" ht="20.149999999999999" customHeight="1" x14ac:dyDescent="0.25">
      <c r="K282"/>
    </row>
    <row r="283" spans="11:11" ht="20.149999999999999" customHeight="1" x14ac:dyDescent="0.25">
      <c r="K283"/>
    </row>
    <row r="284" spans="11:11" ht="20.149999999999999" customHeight="1" x14ac:dyDescent="0.25">
      <c r="K284"/>
    </row>
    <row r="285" spans="11:11" ht="20.149999999999999" customHeight="1" x14ac:dyDescent="0.25">
      <c r="K285"/>
    </row>
    <row r="286" spans="11:11" ht="20.149999999999999" customHeight="1" x14ac:dyDescent="0.25">
      <c r="K286"/>
    </row>
    <row r="287" spans="11:11" ht="20.149999999999999" customHeight="1" x14ac:dyDescent="0.25">
      <c r="K287"/>
    </row>
    <row r="288" spans="11:11" ht="20.149999999999999" customHeight="1" x14ac:dyDescent="0.25">
      <c r="K288"/>
    </row>
    <row r="289" spans="11:11" ht="20.149999999999999" customHeight="1" x14ac:dyDescent="0.25">
      <c r="K289"/>
    </row>
    <row r="290" spans="11:11" ht="20.149999999999999" customHeight="1" x14ac:dyDescent="0.25">
      <c r="K290"/>
    </row>
    <row r="291" spans="11:11" ht="20.149999999999999" customHeight="1" x14ac:dyDescent="0.25">
      <c r="K291"/>
    </row>
    <row r="292" spans="11:11" ht="20.149999999999999" customHeight="1" x14ac:dyDescent="0.25">
      <c r="K292"/>
    </row>
    <row r="293" spans="11:11" ht="20.149999999999999" customHeight="1" x14ac:dyDescent="0.25">
      <c r="K293"/>
    </row>
    <row r="294" spans="11:11" ht="20.149999999999999" customHeight="1" x14ac:dyDescent="0.25">
      <c r="K294"/>
    </row>
    <row r="295" spans="11:11" ht="20.149999999999999" customHeight="1" x14ac:dyDescent="0.25">
      <c r="K295"/>
    </row>
    <row r="296" spans="11:11" ht="20.149999999999999" customHeight="1" x14ac:dyDescent="0.25">
      <c r="K296"/>
    </row>
    <row r="297" spans="11:11" ht="20.149999999999999" customHeight="1" x14ac:dyDescent="0.25">
      <c r="K297"/>
    </row>
    <row r="298" spans="11:11" ht="20.149999999999999" customHeight="1" x14ac:dyDescent="0.25">
      <c r="K298"/>
    </row>
    <row r="299" spans="11:11" ht="20.149999999999999" customHeight="1" x14ac:dyDescent="0.25">
      <c r="K299"/>
    </row>
    <row r="300" spans="11:11" ht="20.149999999999999" customHeight="1" x14ac:dyDescent="0.25">
      <c r="K300"/>
    </row>
    <row r="301" spans="11:11" ht="20.149999999999999" customHeight="1" x14ac:dyDescent="0.25">
      <c r="K301"/>
    </row>
    <row r="302" spans="11:11" ht="20.149999999999999" customHeight="1" x14ac:dyDescent="0.25">
      <c r="K302"/>
    </row>
    <row r="303" spans="11:11" ht="20.149999999999999" customHeight="1" x14ac:dyDescent="0.25">
      <c r="K303"/>
    </row>
    <row r="304" spans="11:11" ht="20.149999999999999" customHeight="1" x14ac:dyDescent="0.25">
      <c r="K304"/>
    </row>
    <row r="305" spans="11:11" ht="20.149999999999999" customHeight="1" x14ac:dyDescent="0.25">
      <c r="K305"/>
    </row>
    <row r="306" spans="11:11" ht="20.149999999999999" customHeight="1" x14ac:dyDescent="0.25">
      <c r="K306"/>
    </row>
    <row r="307" spans="11:11" ht="20.149999999999999" customHeight="1" x14ac:dyDescent="0.25">
      <c r="K307"/>
    </row>
    <row r="308" spans="11:11" ht="20.149999999999999" customHeight="1" x14ac:dyDescent="0.25">
      <c r="K308"/>
    </row>
    <row r="309" spans="11:11" ht="20.149999999999999" customHeight="1" x14ac:dyDescent="0.25">
      <c r="K309"/>
    </row>
    <row r="310" spans="11:11" ht="20.149999999999999" customHeight="1" x14ac:dyDescent="0.25">
      <c r="K310"/>
    </row>
    <row r="311" spans="11:11" ht="20.149999999999999" customHeight="1" x14ac:dyDescent="0.25">
      <c r="K311"/>
    </row>
    <row r="312" spans="11:11" ht="20.149999999999999" customHeight="1" x14ac:dyDescent="0.25">
      <c r="K312"/>
    </row>
    <row r="313" spans="11:11" ht="20.149999999999999" customHeight="1" x14ac:dyDescent="0.25">
      <c r="K313"/>
    </row>
    <row r="314" spans="11:11" ht="20.149999999999999" customHeight="1" x14ac:dyDescent="0.25">
      <c r="K314"/>
    </row>
    <row r="315" spans="11:11" ht="20.149999999999999" customHeight="1" x14ac:dyDescent="0.25">
      <c r="K315"/>
    </row>
    <row r="316" spans="11:11" ht="20.149999999999999" customHeight="1" x14ac:dyDescent="0.25">
      <c r="K316"/>
    </row>
    <row r="317" spans="11:11" ht="20.149999999999999" customHeight="1" x14ac:dyDescent="0.25">
      <c r="K317"/>
    </row>
    <row r="318" spans="11:11" ht="20.149999999999999" customHeight="1" x14ac:dyDescent="0.25">
      <c r="K318"/>
    </row>
    <row r="319" spans="11:11" ht="20.149999999999999" customHeight="1" x14ac:dyDescent="0.25">
      <c r="K319"/>
    </row>
    <row r="320" spans="11:11" ht="20.149999999999999" customHeight="1" x14ac:dyDescent="0.25">
      <c r="K320"/>
    </row>
    <row r="321" spans="11:11" ht="20.149999999999999" customHeight="1" x14ac:dyDescent="0.25">
      <c r="K321"/>
    </row>
    <row r="322" spans="11:11" ht="20.149999999999999" customHeight="1" x14ac:dyDescent="0.25">
      <c r="K322"/>
    </row>
    <row r="323" spans="11:11" ht="20.149999999999999" customHeight="1" x14ac:dyDescent="0.25">
      <c r="K323"/>
    </row>
    <row r="324" spans="11:11" ht="20.149999999999999" customHeight="1" x14ac:dyDescent="0.25">
      <c r="K324"/>
    </row>
    <row r="325" spans="11:11" ht="20.149999999999999" customHeight="1" x14ac:dyDescent="0.25">
      <c r="K325"/>
    </row>
    <row r="326" spans="11:11" ht="20.149999999999999" customHeight="1" x14ac:dyDescent="0.25">
      <c r="K326"/>
    </row>
    <row r="327" spans="11:11" ht="20.149999999999999" customHeight="1" x14ac:dyDescent="0.25">
      <c r="K327"/>
    </row>
    <row r="328" spans="11:11" ht="20.149999999999999" customHeight="1" x14ac:dyDescent="0.25">
      <c r="K328"/>
    </row>
    <row r="329" spans="11:11" ht="20.149999999999999" customHeight="1" x14ac:dyDescent="0.25">
      <c r="K329"/>
    </row>
    <row r="330" spans="11:11" ht="20.149999999999999" customHeight="1" x14ac:dyDescent="0.25">
      <c r="K330"/>
    </row>
    <row r="331" spans="11:11" ht="20.149999999999999" customHeight="1" x14ac:dyDescent="0.25">
      <c r="K331"/>
    </row>
    <row r="332" spans="11:11" ht="20.149999999999999" customHeight="1" x14ac:dyDescent="0.25">
      <c r="K332"/>
    </row>
    <row r="333" spans="11:11" ht="20.149999999999999" customHeight="1" x14ac:dyDescent="0.25">
      <c r="K333"/>
    </row>
    <row r="334" spans="11:11" ht="20.149999999999999" customHeight="1" x14ac:dyDescent="0.25">
      <c r="K334"/>
    </row>
    <row r="335" spans="11:11" ht="20.149999999999999" customHeight="1" x14ac:dyDescent="0.25">
      <c r="K335"/>
    </row>
    <row r="336" spans="11:11" ht="20.149999999999999" customHeight="1" x14ac:dyDescent="0.25">
      <c r="K336"/>
    </row>
    <row r="337" spans="11:11" ht="20.149999999999999" customHeight="1" x14ac:dyDescent="0.25">
      <c r="K337"/>
    </row>
    <row r="338" spans="11:11" ht="20.149999999999999" customHeight="1" x14ac:dyDescent="0.25">
      <c r="K338"/>
    </row>
    <row r="339" spans="11:11" ht="20.149999999999999" customHeight="1" x14ac:dyDescent="0.25">
      <c r="K339"/>
    </row>
    <row r="340" spans="11:11" ht="20.149999999999999" customHeight="1" x14ac:dyDescent="0.25">
      <c r="K340"/>
    </row>
    <row r="341" spans="11:11" ht="20.149999999999999" customHeight="1" x14ac:dyDescent="0.25">
      <c r="K341"/>
    </row>
    <row r="342" spans="11:11" ht="20.149999999999999" customHeight="1" x14ac:dyDescent="0.25">
      <c r="K342"/>
    </row>
    <row r="343" spans="11:11" ht="20.149999999999999" customHeight="1" x14ac:dyDescent="0.25">
      <c r="K343"/>
    </row>
    <row r="344" spans="11:11" ht="20.149999999999999" customHeight="1" x14ac:dyDescent="0.25">
      <c r="K344"/>
    </row>
    <row r="345" spans="11:11" ht="20.149999999999999" customHeight="1" x14ac:dyDescent="0.25">
      <c r="K345"/>
    </row>
    <row r="346" spans="11:11" ht="20.149999999999999" customHeight="1" x14ac:dyDescent="0.25">
      <c r="K346"/>
    </row>
    <row r="347" spans="11:11" ht="20.149999999999999" customHeight="1" x14ac:dyDescent="0.25">
      <c r="K347"/>
    </row>
    <row r="348" spans="11:11" ht="20.149999999999999" customHeight="1" x14ac:dyDescent="0.25">
      <c r="K348"/>
    </row>
    <row r="349" spans="11:11" ht="20.149999999999999" customHeight="1" x14ac:dyDescent="0.25">
      <c r="K349"/>
    </row>
    <row r="350" spans="11:11" ht="20.149999999999999" customHeight="1" x14ac:dyDescent="0.25">
      <c r="K350"/>
    </row>
    <row r="351" spans="11:11" ht="20.149999999999999" customHeight="1" x14ac:dyDescent="0.25">
      <c r="K351"/>
    </row>
    <row r="352" spans="11:11" ht="20.149999999999999" customHeight="1" x14ac:dyDescent="0.25">
      <c r="K352"/>
    </row>
    <row r="353" spans="11:11" ht="20.149999999999999" customHeight="1" x14ac:dyDescent="0.25">
      <c r="K353"/>
    </row>
    <row r="354" spans="11:11" ht="20.149999999999999" customHeight="1" x14ac:dyDescent="0.25">
      <c r="K354"/>
    </row>
    <row r="355" spans="11:11" ht="20.149999999999999" customHeight="1" x14ac:dyDescent="0.25">
      <c r="K355"/>
    </row>
    <row r="356" spans="11:11" ht="20.149999999999999" customHeight="1" x14ac:dyDescent="0.25">
      <c r="K356"/>
    </row>
    <row r="357" spans="11:11" ht="20.149999999999999" customHeight="1" x14ac:dyDescent="0.25">
      <c r="K357"/>
    </row>
    <row r="358" spans="11:11" ht="20.149999999999999" customHeight="1" x14ac:dyDescent="0.25">
      <c r="K358"/>
    </row>
    <row r="359" spans="11:11" ht="20.149999999999999" customHeight="1" x14ac:dyDescent="0.25">
      <c r="K359"/>
    </row>
    <row r="360" spans="11:11" ht="20.149999999999999" customHeight="1" x14ac:dyDescent="0.25">
      <c r="K360"/>
    </row>
    <row r="361" spans="11:11" ht="20.149999999999999" customHeight="1" x14ac:dyDescent="0.25">
      <c r="K361"/>
    </row>
    <row r="362" spans="11:11" ht="20.149999999999999" customHeight="1" x14ac:dyDescent="0.25">
      <c r="K362"/>
    </row>
    <row r="363" spans="11:11" ht="20.149999999999999" customHeight="1" x14ac:dyDescent="0.25">
      <c r="K363"/>
    </row>
    <row r="364" spans="11:11" ht="20.149999999999999" customHeight="1" x14ac:dyDescent="0.25">
      <c r="K364"/>
    </row>
    <row r="365" spans="11:11" ht="20.149999999999999" customHeight="1" x14ac:dyDescent="0.25">
      <c r="K365"/>
    </row>
    <row r="366" spans="11:11" ht="20.149999999999999" customHeight="1" x14ac:dyDescent="0.25">
      <c r="K366"/>
    </row>
    <row r="367" spans="11:11" ht="20.149999999999999" customHeight="1" x14ac:dyDescent="0.25">
      <c r="K367"/>
    </row>
    <row r="368" spans="11:11" ht="20.149999999999999" customHeight="1" x14ac:dyDescent="0.25">
      <c r="K368"/>
    </row>
    <row r="369" spans="11:11" ht="20.149999999999999" customHeight="1" x14ac:dyDescent="0.25">
      <c r="K369"/>
    </row>
    <row r="370" spans="11:11" ht="20.149999999999999" customHeight="1" x14ac:dyDescent="0.25">
      <c r="K370"/>
    </row>
    <row r="371" spans="11:11" ht="20.149999999999999" customHeight="1" x14ac:dyDescent="0.25">
      <c r="K371"/>
    </row>
    <row r="372" spans="11:11" ht="20.149999999999999" customHeight="1" x14ac:dyDescent="0.25">
      <c r="K372"/>
    </row>
    <row r="373" spans="11:11" ht="20.149999999999999" customHeight="1" x14ac:dyDescent="0.25">
      <c r="K373"/>
    </row>
    <row r="374" spans="11:11" ht="20.149999999999999" customHeight="1" x14ac:dyDescent="0.25">
      <c r="K374"/>
    </row>
    <row r="375" spans="11:11" ht="20.149999999999999" customHeight="1" x14ac:dyDescent="0.25">
      <c r="K375"/>
    </row>
    <row r="376" spans="11:11" ht="20.149999999999999" customHeight="1" x14ac:dyDescent="0.25">
      <c r="K376"/>
    </row>
    <row r="377" spans="11:11" ht="20.149999999999999" customHeight="1" x14ac:dyDescent="0.25">
      <c r="K377"/>
    </row>
    <row r="378" spans="11:11" ht="20.149999999999999" customHeight="1" x14ac:dyDescent="0.25">
      <c r="K378"/>
    </row>
    <row r="379" spans="11:11" ht="20.149999999999999" customHeight="1" x14ac:dyDescent="0.25">
      <c r="K379"/>
    </row>
    <row r="380" spans="11:11" ht="20.149999999999999" customHeight="1" x14ac:dyDescent="0.25">
      <c r="K380"/>
    </row>
    <row r="381" spans="11:11" ht="20.149999999999999" customHeight="1" x14ac:dyDescent="0.25">
      <c r="K381"/>
    </row>
    <row r="382" spans="11:11" ht="20.149999999999999" customHeight="1" x14ac:dyDescent="0.25">
      <c r="K382"/>
    </row>
    <row r="383" spans="11:11" ht="20.149999999999999" customHeight="1" x14ac:dyDescent="0.25">
      <c r="K383"/>
    </row>
    <row r="384" spans="11:11" ht="20.149999999999999" customHeight="1" x14ac:dyDescent="0.25">
      <c r="K384"/>
    </row>
    <row r="385" spans="11:11" ht="20.149999999999999" customHeight="1" x14ac:dyDescent="0.25">
      <c r="K385"/>
    </row>
    <row r="386" spans="11:11" ht="20.149999999999999" customHeight="1" x14ac:dyDescent="0.25">
      <c r="K386"/>
    </row>
    <row r="387" spans="11:11" ht="20.149999999999999" customHeight="1" x14ac:dyDescent="0.25">
      <c r="K387"/>
    </row>
    <row r="388" spans="11:11" ht="20.149999999999999" customHeight="1" x14ac:dyDescent="0.25">
      <c r="K388"/>
    </row>
    <row r="389" spans="11:11" ht="20.149999999999999" customHeight="1" x14ac:dyDescent="0.25">
      <c r="K389"/>
    </row>
    <row r="390" spans="11:11" ht="20.149999999999999" customHeight="1" x14ac:dyDescent="0.25">
      <c r="K390"/>
    </row>
    <row r="391" spans="11:11" ht="20.149999999999999" customHeight="1" x14ac:dyDescent="0.25">
      <c r="K391"/>
    </row>
    <row r="392" spans="11:11" ht="20.149999999999999" customHeight="1" x14ac:dyDescent="0.25">
      <c r="K392"/>
    </row>
    <row r="393" spans="11:11" ht="20.149999999999999" customHeight="1" x14ac:dyDescent="0.25">
      <c r="K393"/>
    </row>
    <row r="394" spans="11:11" ht="20.149999999999999" customHeight="1" x14ac:dyDescent="0.25">
      <c r="K394"/>
    </row>
    <row r="395" spans="11:11" ht="20.149999999999999" customHeight="1" x14ac:dyDescent="0.25">
      <c r="K395"/>
    </row>
    <row r="396" spans="11:11" ht="20.149999999999999" customHeight="1" x14ac:dyDescent="0.25">
      <c r="K396"/>
    </row>
    <row r="397" spans="11:11" ht="20.149999999999999" customHeight="1" x14ac:dyDescent="0.25">
      <c r="K397"/>
    </row>
    <row r="398" spans="11:11" ht="20.149999999999999" customHeight="1" x14ac:dyDescent="0.25">
      <c r="K398"/>
    </row>
    <row r="399" spans="11:11" ht="20.149999999999999" customHeight="1" x14ac:dyDescent="0.25">
      <c r="K399"/>
    </row>
    <row r="400" spans="11:11" ht="20.149999999999999" customHeight="1" x14ac:dyDescent="0.25">
      <c r="K400"/>
    </row>
    <row r="401" spans="11:11" ht="20.149999999999999" customHeight="1" x14ac:dyDescent="0.25">
      <c r="K401"/>
    </row>
    <row r="402" spans="11:11" ht="20.149999999999999" customHeight="1" x14ac:dyDescent="0.25">
      <c r="K402"/>
    </row>
    <row r="403" spans="11:11" ht="20.149999999999999" customHeight="1" x14ac:dyDescent="0.25">
      <c r="K403"/>
    </row>
    <row r="404" spans="11:11" ht="20.149999999999999" customHeight="1" x14ac:dyDescent="0.25">
      <c r="K404"/>
    </row>
    <row r="405" spans="11:11" ht="20.149999999999999" customHeight="1" x14ac:dyDescent="0.25">
      <c r="K405"/>
    </row>
    <row r="406" spans="11:11" ht="20.149999999999999" customHeight="1" x14ac:dyDescent="0.25">
      <c r="K406"/>
    </row>
    <row r="407" spans="11:11" ht="20.149999999999999" customHeight="1" x14ac:dyDescent="0.25">
      <c r="K407"/>
    </row>
    <row r="408" spans="11:11" ht="20.149999999999999" customHeight="1" x14ac:dyDescent="0.25">
      <c r="K408"/>
    </row>
    <row r="409" spans="11:11" ht="20.149999999999999" customHeight="1" x14ac:dyDescent="0.25">
      <c r="K409"/>
    </row>
    <row r="410" spans="11:11" ht="20.149999999999999" customHeight="1" x14ac:dyDescent="0.25">
      <c r="K410"/>
    </row>
    <row r="411" spans="11:11" ht="20.149999999999999" customHeight="1" x14ac:dyDescent="0.25">
      <c r="K411"/>
    </row>
    <row r="412" spans="11:11" ht="20.149999999999999" customHeight="1" x14ac:dyDescent="0.25">
      <c r="K412"/>
    </row>
    <row r="413" spans="11:11" ht="20.149999999999999" customHeight="1" x14ac:dyDescent="0.25">
      <c r="K413"/>
    </row>
    <row r="414" spans="11:11" ht="20.149999999999999" customHeight="1" x14ac:dyDescent="0.25">
      <c r="K414"/>
    </row>
    <row r="415" spans="11:11" ht="20.149999999999999" customHeight="1" x14ac:dyDescent="0.25">
      <c r="K415"/>
    </row>
    <row r="416" spans="11:11" ht="20.149999999999999" customHeight="1" x14ac:dyDescent="0.25">
      <c r="K416"/>
    </row>
    <row r="417" spans="11:11" ht="20.149999999999999" customHeight="1" x14ac:dyDescent="0.25">
      <c r="K417"/>
    </row>
    <row r="418" spans="11:11" ht="20.149999999999999" customHeight="1" x14ac:dyDescent="0.25">
      <c r="K418"/>
    </row>
    <row r="419" spans="11:11" ht="20.149999999999999" customHeight="1" x14ac:dyDescent="0.25">
      <c r="K419"/>
    </row>
    <row r="420" spans="11:11" ht="20.149999999999999" customHeight="1" x14ac:dyDescent="0.25">
      <c r="K420"/>
    </row>
    <row r="421" spans="11:11" ht="20.149999999999999" customHeight="1" x14ac:dyDescent="0.25">
      <c r="K421"/>
    </row>
    <row r="422" spans="11:11" ht="20.149999999999999" customHeight="1" x14ac:dyDescent="0.25">
      <c r="K422"/>
    </row>
    <row r="423" spans="11:11" ht="20.149999999999999" customHeight="1" x14ac:dyDescent="0.25">
      <c r="K423"/>
    </row>
    <row r="424" spans="11:11" ht="20.149999999999999" customHeight="1" x14ac:dyDescent="0.25">
      <c r="K424"/>
    </row>
    <row r="425" spans="11:11" ht="20.149999999999999" customHeight="1" x14ac:dyDescent="0.25">
      <c r="K425"/>
    </row>
    <row r="426" spans="11:11" ht="20.149999999999999" customHeight="1" x14ac:dyDescent="0.25">
      <c r="K426"/>
    </row>
    <row r="427" spans="11:11" ht="20.149999999999999" customHeight="1" x14ac:dyDescent="0.25">
      <c r="K427"/>
    </row>
    <row r="428" spans="11:11" ht="20.149999999999999" customHeight="1" x14ac:dyDescent="0.25">
      <c r="K428"/>
    </row>
    <row r="429" spans="11:11" ht="20.149999999999999" customHeight="1" x14ac:dyDescent="0.25">
      <c r="K429"/>
    </row>
    <row r="430" spans="11:11" ht="20.149999999999999" customHeight="1" x14ac:dyDescent="0.25">
      <c r="K430"/>
    </row>
    <row r="431" spans="11:11" ht="20.149999999999999" customHeight="1" x14ac:dyDescent="0.25">
      <c r="K431"/>
    </row>
    <row r="432" spans="11:11" ht="20.149999999999999" customHeight="1" x14ac:dyDescent="0.25">
      <c r="K432"/>
    </row>
    <row r="433" spans="11:11" ht="20.149999999999999" customHeight="1" x14ac:dyDescent="0.25">
      <c r="K433"/>
    </row>
    <row r="434" spans="11:11" ht="20.149999999999999" customHeight="1" x14ac:dyDescent="0.25">
      <c r="K434"/>
    </row>
    <row r="435" spans="11:11" ht="20.149999999999999" customHeight="1" x14ac:dyDescent="0.25">
      <c r="K435"/>
    </row>
    <row r="436" spans="11:11" ht="20.149999999999999" customHeight="1" x14ac:dyDescent="0.25">
      <c r="K436"/>
    </row>
    <row r="437" spans="11:11" ht="20.149999999999999" customHeight="1" x14ac:dyDescent="0.25">
      <c r="K437"/>
    </row>
    <row r="438" spans="11:11" ht="20.149999999999999" customHeight="1" x14ac:dyDescent="0.25">
      <c r="K438"/>
    </row>
    <row r="439" spans="11:11" ht="20.149999999999999" customHeight="1" x14ac:dyDescent="0.25">
      <c r="K439"/>
    </row>
    <row r="440" spans="11:11" ht="20.149999999999999" customHeight="1" x14ac:dyDescent="0.25">
      <c r="K440"/>
    </row>
    <row r="441" spans="11:11" ht="20.149999999999999" customHeight="1" x14ac:dyDescent="0.25">
      <c r="K441"/>
    </row>
    <row r="442" spans="11:11" ht="20.149999999999999" customHeight="1" x14ac:dyDescent="0.25">
      <c r="K442"/>
    </row>
    <row r="443" spans="11:11" ht="20.149999999999999" customHeight="1" x14ac:dyDescent="0.25">
      <c r="K443"/>
    </row>
    <row r="444" spans="11:11" ht="20.149999999999999" customHeight="1" x14ac:dyDescent="0.25">
      <c r="K444"/>
    </row>
    <row r="445" spans="11:11" ht="20.149999999999999" customHeight="1" x14ac:dyDescent="0.25">
      <c r="K445"/>
    </row>
    <row r="446" spans="11:11" ht="20.149999999999999" customHeight="1" x14ac:dyDescent="0.25">
      <c r="K446"/>
    </row>
    <row r="447" spans="11:11" ht="20.149999999999999" customHeight="1" x14ac:dyDescent="0.25">
      <c r="K447"/>
    </row>
    <row r="448" spans="11:11" ht="20.149999999999999" customHeight="1" x14ac:dyDescent="0.25">
      <c r="K448"/>
    </row>
    <row r="449" spans="11:11" ht="20.149999999999999" customHeight="1" x14ac:dyDescent="0.25">
      <c r="K449"/>
    </row>
    <row r="450" spans="11:11" ht="20.149999999999999" customHeight="1" x14ac:dyDescent="0.25">
      <c r="K450"/>
    </row>
    <row r="451" spans="11:11" ht="20.149999999999999" customHeight="1" x14ac:dyDescent="0.25">
      <c r="K451"/>
    </row>
    <row r="452" spans="11:11" ht="20.149999999999999" customHeight="1" x14ac:dyDescent="0.25">
      <c r="K452"/>
    </row>
    <row r="453" spans="11:11" ht="20.149999999999999" customHeight="1" x14ac:dyDescent="0.25">
      <c r="K453"/>
    </row>
    <row r="454" spans="11:11" ht="20.149999999999999" customHeight="1" x14ac:dyDescent="0.25">
      <c r="K454"/>
    </row>
    <row r="455" spans="11:11" ht="20.149999999999999" customHeight="1" x14ac:dyDescent="0.25">
      <c r="K455"/>
    </row>
    <row r="456" spans="11:11" ht="20.149999999999999" customHeight="1" x14ac:dyDescent="0.25">
      <c r="K456"/>
    </row>
    <row r="457" spans="11:11" ht="20.149999999999999" customHeight="1" x14ac:dyDescent="0.25">
      <c r="K457"/>
    </row>
    <row r="458" spans="11:11" ht="20.149999999999999" customHeight="1" x14ac:dyDescent="0.25">
      <c r="K458"/>
    </row>
    <row r="459" spans="11:11" ht="20.149999999999999" customHeight="1" x14ac:dyDescent="0.25">
      <c r="K459"/>
    </row>
    <row r="460" spans="11:11" ht="20.149999999999999" customHeight="1" x14ac:dyDescent="0.25">
      <c r="K460"/>
    </row>
    <row r="461" spans="11:11" ht="20.149999999999999" customHeight="1" x14ac:dyDescent="0.25">
      <c r="K461"/>
    </row>
    <row r="462" spans="11:11" ht="20.149999999999999" customHeight="1" x14ac:dyDescent="0.25">
      <c r="K462"/>
    </row>
    <row r="463" spans="11:11" ht="20.149999999999999" customHeight="1" x14ac:dyDescent="0.25">
      <c r="K463"/>
    </row>
    <row r="464" spans="11:11" ht="20.149999999999999" customHeight="1" x14ac:dyDescent="0.25">
      <c r="K464"/>
    </row>
    <row r="465" spans="11:11" ht="20.149999999999999" customHeight="1" x14ac:dyDescent="0.25">
      <c r="K465"/>
    </row>
    <row r="466" spans="11:11" ht="20.149999999999999" customHeight="1" x14ac:dyDescent="0.25">
      <c r="K466"/>
    </row>
    <row r="467" spans="11:11" ht="20.149999999999999" customHeight="1" x14ac:dyDescent="0.25">
      <c r="K467"/>
    </row>
    <row r="468" spans="11:11" ht="20.149999999999999" customHeight="1" x14ac:dyDescent="0.25">
      <c r="K468"/>
    </row>
    <row r="469" spans="11:11" ht="20.149999999999999" customHeight="1" x14ac:dyDescent="0.25">
      <c r="K469"/>
    </row>
    <row r="470" spans="11:11" ht="20.149999999999999" customHeight="1" x14ac:dyDescent="0.25">
      <c r="K470"/>
    </row>
    <row r="471" spans="11:11" ht="20.149999999999999" customHeight="1" x14ac:dyDescent="0.25">
      <c r="K471"/>
    </row>
    <row r="472" spans="11:11" ht="20.149999999999999" customHeight="1" x14ac:dyDescent="0.25">
      <c r="K472"/>
    </row>
    <row r="473" spans="11:11" ht="20.149999999999999" customHeight="1" x14ac:dyDescent="0.25">
      <c r="K473"/>
    </row>
    <row r="474" spans="11:11" ht="20.149999999999999" customHeight="1" x14ac:dyDescent="0.25">
      <c r="K474"/>
    </row>
    <row r="475" spans="11:11" ht="20.149999999999999" customHeight="1" x14ac:dyDescent="0.25">
      <c r="K475"/>
    </row>
    <row r="476" spans="11:11" ht="20.149999999999999" customHeight="1" x14ac:dyDescent="0.25">
      <c r="K476"/>
    </row>
    <row r="477" spans="11:11" ht="20.149999999999999" customHeight="1" x14ac:dyDescent="0.25">
      <c r="K477"/>
    </row>
    <row r="478" spans="11:11" ht="20.149999999999999" customHeight="1" x14ac:dyDescent="0.25">
      <c r="K478"/>
    </row>
    <row r="479" spans="11:11" ht="20.149999999999999" customHeight="1" x14ac:dyDescent="0.25">
      <c r="K479"/>
    </row>
    <row r="480" spans="11:11" ht="20.149999999999999" customHeight="1" x14ac:dyDescent="0.25">
      <c r="K480"/>
    </row>
    <row r="481" spans="11:11" ht="20.149999999999999" customHeight="1" x14ac:dyDescent="0.25">
      <c r="K481"/>
    </row>
    <row r="482" spans="11:11" ht="20.149999999999999" customHeight="1" x14ac:dyDescent="0.25">
      <c r="K482"/>
    </row>
    <row r="483" spans="11:11" ht="20.149999999999999" customHeight="1" x14ac:dyDescent="0.25">
      <c r="K483"/>
    </row>
    <row r="484" spans="11:11" ht="20.149999999999999" customHeight="1" x14ac:dyDescent="0.25">
      <c r="K484"/>
    </row>
    <row r="485" spans="11:11" ht="20.149999999999999" customHeight="1" x14ac:dyDescent="0.25">
      <c r="K485"/>
    </row>
    <row r="486" spans="11:11" ht="20.149999999999999" customHeight="1" x14ac:dyDescent="0.25">
      <c r="K486"/>
    </row>
    <row r="487" spans="11:11" ht="20.149999999999999" customHeight="1" x14ac:dyDescent="0.25">
      <c r="K487"/>
    </row>
    <row r="488" spans="11:11" ht="20.149999999999999" customHeight="1" x14ac:dyDescent="0.25">
      <c r="K488"/>
    </row>
    <row r="489" spans="11:11" ht="20.149999999999999" customHeight="1" x14ac:dyDescent="0.25">
      <c r="K489"/>
    </row>
    <row r="490" spans="11:11" ht="20.149999999999999" customHeight="1" x14ac:dyDescent="0.25">
      <c r="K490"/>
    </row>
    <row r="491" spans="11:11" ht="20.149999999999999" customHeight="1" x14ac:dyDescent="0.25">
      <c r="K491"/>
    </row>
    <row r="492" spans="11:11" ht="20.149999999999999" customHeight="1" x14ac:dyDescent="0.25">
      <c r="K492"/>
    </row>
    <row r="493" spans="11:11" ht="20.149999999999999" customHeight="1" x14ac:dyDescent="0.25">
      <c r="K493"/>
    </row>
    <row r="494" spans="11:11" ht="20.149999999999999" customHeight="1" x14ac:dyDescent="0.25">
      <c r="K494"/>
    </row>
    <row r="495" spans="11:11" ht="20.149999999999999" customHeight="1" x14ac:dyDescent="0.25">
      <c r="K495"/>
    </row>
    <row r="496" spans="11:11" ht="20.149999999999999" customHeight="1" x14ac:dyDescent="0.25">
      <c r="K496"/>
    </row>
    <row r="497" spans="11:11" ht="20.149999999999999" customHeight="1" x14ac:dyDescent="0.25">
      <c r="K497"/>
    </row>
    <row r="498" spans="11:11" ht="20.149999999999999" customHeight="1" x14ac:dyDescent="0.25">
      <c r="K498"/>
    </row>
    <row r="499" spans="11:11" ht="20.149999999999999" customHeight="1" x14ac:dyDescent="0.25">
      <c r="K499"/>
    </row>
    <row r="500" spans="11:11" ht="20.149999999999999" customHeight="1" x14ac:dyDescent="0.25">
      <c r="K500"/>
    </row>
    <row r="501" spans="11:11" ht="20.149999999999999" customHeight="1" x14ac:dyDescent="0.25">
      <c r="K501"/>
    </row>
    <row r="502" spans="11:11" ht="20.149999999999999" customHeight="1" x14ac:dyDescent="0.25">
      <c r="K502"/>
    </row>
    <row r="503" spans="11:11" ht="20.149999999999999" customHeight="1" x14ac:dyDescent="0.25">
      <c r="K503"/>
    </row>
    <row r="504" spans="11:11" ht="20.149999999999999" customHeight="1" x14ac:dyDescent="0.25">
      <c r="K504"/>
    </row>
    <row r="505" spans="11:11" ht="20.149999999999999" customHeight="1" x14ac:dyDescent="0.25">
      <c r="K505"/>
    </row>
    <row r="506" spans="11:11" ht="20.149999999999999" customHeight="1" x14ac:dyDescent="0.25">
      <c r="K506"/>
    </row>
    <row r="507" spans="11:11" ht="20.149999999999999" customHeight="1" x14ac:dyDescent="0.25">
      <c r="K507"/>
    </row>
    <row r="508" spans="11:11" ht="20.149999999999999" customHeight="1" x14ac:dyDescent="0.25">
      <c r="K508"/>
    </row>
    <row r="509" spans="11:11" ht="20.149999999999999" customHeight="1" x14ac:dyDescent="0.25">
      <c r="K509"/>
    </row>
    <row r="510" spans="11:11" ht="20.149999999999999" customHeight="1" x14ac:dyDescent="0.25">
      <c r="K510"/>
    </row>
    <row r="511" spans="11:11" ht="20.149999999999999" customHeight="1" x14ac:dyDescent="0.25">
      <c r="K511"/>
    </row>
    <row r="512" spans="11:11" ht="20.149999999999999" customHeight="1" x14ac:dyDescent="0.25">
      <c r="K512"/>
    </row>
    <row r="513" spans="11:11" ht="20.149999999999999" customHeight="1" x14ac:dyDescent="0.25">
      <c r="K513"/>
    </row>
    <row r="514" spans="11:11" ht="20.149999999999999" customHeight="1" x14ac:dyDescent="0.25">
      <c r="K514"/>
    </row>
    <row r="515" spans="11:11" ht="20.149999999999999" customHeight="1" x14ac:dyDescent="0.25">
      <c r="K515"/>
    </row>
    <row r="516" spans="11:11" ht="20.149999999999999" customHeight="1" x14ac:dyDescent="0.25">
      <c r="K516"/>
    </row>
    <row r="517" spans="11:11" ht="20.149999999999999" customHeight="1" x14ac:dyDescent="0.25">
      <c r="K517"/>
    </row>
    <row r="518" spans="11:11" ht="20.149999999999999" customHeight="1" x14ac:dyDescent="0.25">
      <c r="K518"/>
    </row>
    <row r="519" spans="11:11" ht="20.149999999999999" customHeight="1" x14ac:dyDescent="0.25">
      <c r="K519"/>
    </row>
    <row r="520" spans="11:11" ht="20.149999999999999" customHeight="1" x14ac:dyDescent="0.25">
      <c r="K520"/>
    </row>
    <row r="521" spans="11:11" ht="20.149999999999999" customHeight="1" x14ac:dyDescent="0.25">
      <c r="K521"/>
    </row>
    <row r="522" spans="11:11" ht="20.149999999999999" customHeight="1" x14ac:dyDescent="0.25">
      <c r="K522"/>
    </row>
    <row r="523" spans="11:11" ht="20.149999999999999" customHeight="1" x14ac:dyDescent="0.25">
      <c r="K523"/>
    </row>
    <row r="524" spans="11:11" ht="20.149999999999999" customHeight="1" x14ac:dyDescent="0.25">
      <c r="K524"/>
    </row>
    <row r="525" spans="11:11" ht="20.149999999999999" customHeight="1" x14ac:dyDescent="0.25">
      <c r="K525"/>
    </row>
    <row r="526" spans="11:11" ht="20.149999999999999" customHeight="1" x14ac:dyDescent="0.25">
      <c r="K526"/>
    </row>
    <row r="527" spans="11:11" ht="20.149999999999999" customHeight="1" x14ac:dyDescent="0.25">
      <c r="K527"/>
    </row>
    <row r="528" spans="11:11" ht="20.149999999999999" customHeight="1" x14ac:dyDescent="0.25">
      <c r="K528"/>
    </row>
    <row r="529" spans="11:11" ht="20.149999999999999" customHeight="1" x14ac:dyDescent="0.25">
      <c r="K529"/>
    </row>
    <row r="530" spans="11:11" ht="20.149999999999999" customHeight="1" x14ac:dyDescent="0.25">
      <c r="K530"/>
    </row>
    <row r="531" spans="11:11" ht="20.149999999999999" customHeight="1" x14ac:dyDescent="0.25">
      <c r="K531"/>
    </row>
    <row r="532" spans="11:11" ht="20.149999999999999" customHeight="1" x14ac:dyDescent="0.25">
      <c r="K532"/>
    </row>
    <row r="533" spans="11:11" ht="20.149999999999999" customHeight="1" x14ac:dyDescent="0.25">
      <c r="K533"/>
    </row>
    <row r="534" spans="11:11" ht="20.149999999999999" customHeight="1" x14ac:dyDescent="0.25">
      <c r="K534"/>
    </row>
    <row r="535" spans="11:11" ht="20.149999999999999" customHeight="1" x14ac:dyDescent="0.25">
      <c r="K535"/>
    </row>
    <row r="536" spans="11:11" ht="20.149999999999999" customHeight="1" x14ac:dyDescent="0.25">
      <c r="K536"/>
    </row>
    <row r="537" spans="11:11" ht="20.149999999999999" customHeight="1" x14ac:dyDescent="0.25">
      <c r="K537"/>
    </row>
    <row r="538" spans="11:11" ht="20.149999999999999" customHeight="1" x14ac:dyDescent="0.25">
      <c r="K538"/>
    </row>
    <row r="539" spans="11:11" ht="20.149999999999999" customHeight="1" x14ac:dyDescent="0.25">
      <c r="K539"/>
    </row>
    <row r="540" spans="11:11" ht="20.149999999999999" customHeight="1" x14ac:dyDescent="0.25">
      <c r="K540"/>
    </row>
    <row r="541" spans="11:11" ht="20.149999999999999" customHeight="1" x14ac:dyDescent="0.25">
      <c r="K541"/>
    </row>
    <row r="542" spans="11:11" ht="20.149999999999999" customHeight="1" x14ac:dyDescent="0.25">
      <c r="K542"/>
    </row>
    <row r="543" spans="11:11" ht="20.149999999999999" customHeight="1" x14ac:dyDescent="0.25">
      <c r="K543"/>
    </row>
    <row r="544" spans="11:11" ht="20.149999999999999" customHeight="1" x14ac:dyDescent="0.25">
      <c r="K544"/>
    </row>
    <row r="545" spans="11:11" ht="20.149999999999999" customHeight="1" x14ac:dyDescent="0.25">
      <c r="K545"/>
    </row>
    <row r="546" spans="11:11" ht="20.149999999999999" customHeight="1" x14ac:dyDescent="0.25">
      <c r="K546"/>
    </row>
    <row r="547" spans="11:11" ht="20.149999999999999" customHeight="1" x14ac:dyDescent="0.25">
      <c r="K547"/>
    </row>
    <row r="548" spans="11:11" ht="20.149999999999999" customHeight="1" x14ac:dyDescent="0.25">
      <c r="K548"/>
    </row>
    <row r="549" spans="11:11" ht="20.149999999999999" customHeight="1" x14ac:dyDescent="0.25">
      <c r="K549"/>
    </row>
    <row r="550" spans="11:11" ht="20.149999999999999" customHeight="1" x14ac:dyDescent="0.25">
      <c r="K550"/>
    </row>
    <row r="551" spans="11:11" ht="20.149999999999999" customHeight="1" x14ac:dyDescent="0.25">
      <c r="K551"/>
    </row>
    <row r="552" spans="11:11" ht="20.149999999999999" customHeight="1" x14ac:dyDescent="0.25">
      <c r="K552"/>
    </row>
    <row r="553" spans="11:11" ht="20.149999999999999" customHeight="1" x14ac:dyDescent="0.25">
      <c r="K553"/>
    </row>
    <row r="554" spans="11:11" ht="20.149999999999999" customHeight="1" x14ac:dyDescent="0.25">
      <c r="K554"/>
    </row>
    <row r="555" spans="11:11" ht="20.149999999999999" customHeight="1" x14ac:dyDescent="0.25">
      <c r="K555"/>
    </row>
    <row r="556" spans="11:11" ht="20.149999999999999" customHeight="1" x14ac:dyDescent="0.25">
      <c r="K556"/>
    </row>
    <row r="557" spans="11:11" ht="20.149999999999999" customHeight="1" x14ac:dyDescent="0.25">
      <c r="K557"/>
    </row>
    <row r="558" spans="11:11" ht="20.149999999999999" customHeight="1" x14ac:dyDescent="0.25">
      <c r="K558"/>
    </row>
    <row r="559" spans="11:11" ht="20.149999999999999" customHeight="1" x14ac:dyDescent="0.25">
      <c r="K559"/>
    </row>
    <row r="560" spans="11:11" ht="20.149999999999999" customHeight="1" x14ac:dyDescent="0.25">
      <c r="K560"/>
    </row>
    <row r="561" spans="11:11" ht="20.149999999999999" customHeight="1" x14ac:dyDescent="0.25">
      <c r="K561"/>
    </row>
    <row r="562" spans="11:11" ht="20.149999999999999" customHeight="1" x14ac:dyDescent="0.25">
      <c r="K562"/>
    </row>
    <row r="563" spans="11:11" ht="20.149999999999999" customHeight="1" x14ac:dyDescent="0.25">
      <c r="K563"/>
    </row>
    <row r="564" spans="11:11" ht="20.149999999999999" customHeight="1" x14ac:dyDescent="0.25">
      <c r="K564"/>
    </row>
    <row r="565" spans="11:11" ht="20.149999999999999" customHeight="1" x14ac:dyDescent="0.25">
      <c r="K565"/>
    </row>
    <row r="566" spans="11:11" ht="20.149999999999999" customHeight="1" x14ac:dyDescent="0.25">
      <c r="K566"/>
    </row>
    <row r="567" spans="11:11" ht="20.149999999999999" customHeight="1" x14ac:dyDescent="0.25">
      <c r="K567"/>
    </row>
    <row r="568" spans="11:11" ht="20.149999999999999" customHeight="1" x14ac:dyDescent="0.25">
      <c r="K568"/>
    </row>
    <row r="569" spans="11:11" ht="20.149999999999999" customHeight="1" x14ac:dyDescent="0.25">
      <c r="K569"/>
    </row>
    <row r="570" spans="11:11" ht="20.149999999999999" customHeight="1" x14ac:dyDescent="0.25">
      <c r="K570"/>
    </row>
    <row r="571" spans="11:11" ht="20.149999999999999" customHeight="1" x14ac:dyDescent="0.25">
      <c r="K571"/>
    </row>
    <row r="572" spans="11:11" ht="20.149999999999999" customHeight="1" x14ac:dyDescent="0.25">
      <c r="K572"/>
    </row>
    <row r="573" spans="11:11" ht="20.149999999999999" customHeight="1" x14ac:dyDescent="0.25">
      <c r="K573"/>
    </row>
    <row r="574" spans="11:11" ht="20.149999999999999" customHeight="1" x14ac:dyDescent="0.25">
      <c r="K574"/>
    </row>
    <row r="575" spans="11:11" ht="20.149999999999999" customHeight="1" x14ac:dyDescent="0.25">
      <c r="K575"/>
    </row>
    <row r="576" spans="11:11" ht="20.149999999999999" customHeight="1" x14ac:dyDescent="0.25">
      <c r="K576"/>
    </row>
    <row r="577" spans="11:11" ht="20.149999999999999" customHeight="1" x14ac:dyDescent="0.25">
      <c r="K577"/>
    </row>
    <row r="578" spans="11:11" ht="20.149999999999999" customHeight="1" x14ac:dyDescent="0.25">
      <c r="K578"/>
    </row>
    <row r="579" spans="11:11" ht="20.149999999999999" customHeight="1" x14ac:dyDescent="0.25">
      <c r="K579"/>
    </row>
    <row r="580" spans="11:11" ht="20.149999999999999" customHeight="1" x14ac:dyDescent="0.25">
      <c r="K580"/>
    </row>
    <row r="581" spans="11:11" ht="20.149999999999999" customHeight="1" x14ac:dyDescent="0.25">
      <c r="K581"/>
    </row>
    <row r="582" spans="11:11" ht="20.149999999999999" customHeight="1" x14ac:dyDescent="0.25">
      <c r="K582"/>
    </row>
    <row r="583" spans="11:11" ht="20.149999999999999" customHeight="1" x14ac:dyDescent="0.25">
      <c r="K583"/>
    </row>
    <row r="584" spans="11:11" ht="20.149999999999999" customHeight="1" x14ac:dyDescent="0.25">
      <c r="K584"/>
    </row>
    <row r="585" spans="11:11" ht="20.149999999999999" customHeight="1" x14ac:dyDescent="0.25">
      <c r="K585"/>
    </row>
    <row r="586" spans="11:11" ht="20.149999999999999" customHeight="1" x14ac:dyDescent="0.25">
      <c r="K586"/>
    </row>
    <row r="587" spans="11:11" ht="20.149999999999999" customHeight="1" x14ac:dyDescent="0.25">
      <c r="K587"/>
    </row>
    <row r="588" spans="11:11" ht="20.149999999999999" customHeight="1" x14ac:dyDescent="0.25">
      <c r="K588"/>
    </row>
    <row r="589" spans="11:11" ht="20.149999999999999" customHeight="1" x14ac:dyDescent="0.25">
      <c r="K589"/>
    </row>
    <row r="590" spans="11:11" ht="20.149999999999999" customHeight="1" x14ac:dyDescent="0.25">
      <c r="K590"/>
    </row>
    <row r="591" spans="11:11" ht="20.149999999999999" customHeight="1" x14ac:dyDescent="0.25">
      <c r="K591"/>
    </row>
    <row r="592" spans="11:11" ht="20.149999999999999" customHeight="1" x14ac:dyDescent="0.25">
      <c r="K592"/>
    </row>
    <row r="593" spans="11:11" ht="20.149999999999999" customHeight="1" x14ac:dyDescent="0.25">
      <c r="K593"/>
    </row>
    <row r="594" spans="11:11" ht="20.149999999999999" customHeight="1" x14ac:dyDescent="0.25">
      <c r="K594"/>
    </row>
    <row r="595" spans="11:11" ht="20.149999999999999" customHeight="1" x14ac:dyDescent="0.25">
      <c r="K595"/>
    </row>
    <row r="596" spans="11:11" ht="20.149999999999999" customHeight="1" x14ac:dyDescent="0.25">
      <c r="K596"/>
    </row>
    <row r="597" spans="11:11" ht="20.149999999999999" customHeight="1" x14ac:dyDescent="0.25">
      <c r="K597"/>
    </row>
    <row r="598" spans="11:11" ht="20.149999999999999" customHeight="1" x14ac:dyDescent="0.25">
      <c r="K598"/>
    </row>
    <row r="599" spans="11:11" ht="20.149999999999999" customHeight="1" x14ac:dyDescent="0.25">
      <c r="K599"/>
    </row>
    <row r="600" spans="11:11" ht="20.149999999999999" customHeight="1" x14ac:dyDescent="0.25">
      <c r="K600"/>
    </row>
    <row r="601" spans="11:11" ht="20.149999999999999" customHeight="1" x14ac:dyDescent="0.25">
      <c r="K601"/>
    </row>
    <row r="602" spans="11:11" ht="20.149999999999999" customHeight="1" x14ac:dyDescent="0.25">
      <c r="K602"/>
    </row>
    <row r="603" spans="11:11" ht="20.149999999999999" customHeight="1" x14ac:dyDescent="0.25">
      <c r="K603"/>
    </row>
    <row r="604" spans="11:11" ht="20.149999999999999" customHeight="1" x14ac:dyDescent="0.25">
      <c r="K604"/>
    </row>
    <row r="605" spans="11:11" ht="20.149999999999999" customHeight="1" x14ac:dyDescent="0.25">
      <c r="K605"/>
    </row>
    <row r="606" spans="11:11" ht="20.149999999999999" customHeight="1" x14ac:dyDescent="0.25">
      <c r="K606"/>
    </row>
    <row r="607" spans="11:11" ht="20.149999999999999" customHeight="1" x14ac:dyDescent="0.25">
      <c r="K607"/>
    </row>
    <row r="608" spans="11:11" ht="20.149999999999999" customHeight="1" x14ac:dyDescent="0.25">
      <c r="K608"/>
    </row>
    <row r="609" spans="11:11" ht="20.149999999999999" customHeight="1" x14ac:dyDescent="0.25">
      <c r="K609"/>
    </row>
    <row r="610" spans="11:11" ht="20.149999999999999" customHeight="1" x14ac:dyDescent="0.25">
      <c r="K610"/>
    </row>
    <row r="611" spans="11:11" ht="20.149999999999999" customHeight="1" x14ac:dyDescent="0.25">
      <c r="K611"/>
    </row>
    <row r="612" spans="11:11" ht="20.149999999999999" customHeight="1" x14ac:dyDescent="0.25">
      <c r="K612"/>
    </row>
    <row r="613" spans="11:11" ht="20.149999999999999" customHeight="1" x14ac:dyDescent="0.25">
      <c r="K613"/>
    </row>
    <row r="614" spans="11:11" ht="20.149999999999999" customHeight="1" x14ac:dyDescent="0.25">
      <c r="K614"/>
    </row>
    <row r="615" spans="11:11" ht="20.149999999999999" customHeight="1" x14ac:dyDescent="0.25">
      <c r="K615"/>
    </row>
    <row r="616" spans="11:11" ht="20.149999999999999" customHeight="1" x14ac:dyDescent="0.25">
      <c r="K616"/>
    </row>
    <row r="617" spans="11:11" ht="20.149999999999999" customHeight="1" x14ac:dyDescent="0.25">
      <c r="K617"/>
    </row>
    <row r="618" spans="11:11" ht="20.149999999999999" customHeight="1" x14ac:dyDescent="0.25">
      <c r="K618"/>
    </row>
    <row r="619" spans="11:11" ht="20.149999999999999" customHeight="1" x14ac:dyDescent="0.25">
      <c r="K619"/>
    </row>
    <row r="620" spans="11:11" ht="20.149999999999999" customHeight="1" x14ac:dyDescent="0.25">
      <c r="K620"/>
    </row>
    <row r="621" spans="11:11" ht="20.149999999999999" customHeight="1" x14ac:dyDescent="0.25">
      <c r="K621"/>
    </row>
    <row r="622" spans="11:11" ht="20.149999999999999" customHeight="1" x14ac:dyDescent="0.25">
      <c r="K622"/>
    </row>
    <row r="623" spans="11:11" ht="20.149999999999999" customHeight="1" x14ac:dyDescent="0.25">
      <c r="K623"/>
    </row>
    <row r="624" spans="11:11" ht="20.149999999999999" customHeight="1" x14ac:dyDescent="0.25">
      <c r="K624"/>
    </row>
    <row r="625" spans="11:11" ht="20.149999999999999" customHeight="1" x14ac:dyDescent="0.25">
      <c r="K625"/>
    </row>
    <row r="626" spans="11:11" ht="20.149999999999999" customHeight="1" x14ac:dyDescent="0.25">
      <c r="K626"/>
    </row>
    <row r="627" spans="11:11" ht="20.149999999999999" customHeight="1" x14ac:dyDescent="0.25">
      <c r="K627"/>
    </row>
    <row r="628" spans="11:11" ht="20.149999999999999" customHeight="1" x14ac:dyDescent="0.25">
      <c r="K628"/>
    </row>
    <row r="629" spans="11:11" ht="20.149999999999999" customHeight="1" x14ac:dyDescent="0.25">
      <c r="K629"/>
    </row>
    <row r="630" spans="11:11" ht="20.149999999999999" customHeight="1" x14ac:dyDescent="0.25">
      <c r="K630"/>
    </row>
    <row r="631" spans="11:11" ht="20.149999999999999" customHeight="1" x14ac:dyDescent="0.25">
      <c r="K631"/>
    </row>
    <row r="632" spans="11:11" ht="20.149999999999999" customHeight="1" x14ac:dyDescent="0.25">
      <c r="K632"/>
    </row>
    <row r="633" spans="11:11" ht="20.149999999999999" customHeight="1" x14ac:dyDescent="0.25">
      <c r="K633"/>
    </row>
    <row r="634" spans="11:11" ht="20.149999999999999" customHeight="1" x14ac:dyDescent="0.25">
      <c r="K634"/>
    </row>
    <row r="635" spans="11:11" ht="20.149999999999999" customHeight="1" x14ac:dyDescent="0.25">
      <c r="K635"/>
    </row>
    <row r="636" spans="11:11" ht="20.149999999999999" customHeight="1" x14ac:dyDescent="0.25">
      <c r="K636"/>
    </row>
    <row r="637" spans="11:11" ht="20.149999999999999" customHeight="1" x14ac:dyDescent="0.25">
      <c r="K637"/>
    </row>
    <row r="638" spans="11:11" ht="20.149999999999999" customHeight="1" x14ac:dyDescent="0.25">
      <c r="K638"/>
    </row>
    <row r="639" spans="11:11" ht="20.149999999999999" customHeight="1" x14ac:dyDescent="0.25">
      <c r="K639"/>
    </row>
    <row r="640" spans="11:11" ht="20.149999999999999" customHeight="1" x14ac:dyDescent="0.25">
      <c r="K640"/>
    </row>
    <row r="641" spans="11:11" ht="20.149999999999999" customHeight="1" x14ac:dyDescent="0.25">
      <c r="K641"/>
    </row>
    <row r="642" spans="11:11" ht="20.149999999999999" customHeight="1" x14ac:dyDescent="0.25">
      <c r="K642"/>
    </row>
    <row r="643" spans="11:11" ht="20.149999999999999" customHeight="1" x14ac:dyDescent="0.25">
      <c r="K643"/>
    </row>
    <row r="644" spans="11:11" ht="20.149999999999999" customHeight="1" x14ac:dyDescent="0.25">
      <c r="K644"/>
    </row>
    <row r="645" spans="11:11" ht="20.149999999999999" customHeight="1" x14ac:dyDescent="0.25">
      <c r="K645"/>
    </row>
    <row r="646" spans="11:11" ht="20.149999999999999" customHeight="1" x14ac:dyDescent="0.25">
      <c r="K646"/>
    </row>
    <row r="647" spans="11:11" ht="20.149999999999999" customHeight="1" x14ac:dyDescent="0.25">
      <c r="K647"/>
    </row>
    <row r="648" spans="11:11" ht="20.149999999999999" customHeight="1" x14ac:dyDescent="0.25">
      <c r="K648"/>
    </row>
    <row r="649" spans="11:11" ht="20.149999999999999" customHeight="1" x14ac:dyDescent="0.25">
      <c r="K649"/>
    </row>
    <row r="650" spans="11:11" ht="20.149999999999999" customHeight="1" x14ac:dyDescent="0.25">
      <c r="K650"/>
    </row>
    <row r="651" spans="11:11" ht="20.149999999999999" customHeight="1" x14ac:dyDescent="0.25">
      <c r="K651"/>
    </row>
    <row r="652" spans="11:11" ht="20.149999999999999" customHeight="1" x14ac:dyDescent="0.25">
      <c r="K652"/>
    </row>
    <row r="653" spans="11:11" ht="20.149999999999999" customHeight="1" x14ac:dyDescent="0.25">
      <c r="K653"/>
    </row>
    <row r="654" spans="11:11" ht="20.149999999999999" customHeight="1" x14ac:dyDescent="0.25">
      <c r="K654"/>
    </row>
    <row r="655" spans="11:11" ht="20.149999999999999" customHeight="1" x14ac:dyDescent="0.25">
      <c r="K655"/>
    </row>
    <row r="656" spans="11:11" ht="20.149999999999999" customHeight="1" x14ac:dyDescent="0.25">
      <c r="K656"/>
    </row>
    <row r="657" spans="11:11" ht="20.149999999999999" customHeight="1" x14ac:dyDescent="0.25">
      <c r="K657"/>
    </row>
    <row r="658" spans="11:11" ht="20.149999999999999" customHeight="1" x14ac:dyDescent="0.25">
      <c r="K658"/>
    </row>
    <row r="659" spans="11:11" ht="20.149999999999999" customHeight="1" x14ac:dyDescent="0.25">
      <c r="K659"/>
    </row>
    <row r="660" spans="11:11" ht="20.149999999999999" customHeight="1" x14ac:dyDescent="0.25">
      <c r="K660"/>
    </row>
    <row r="661" spans="11:11" ht="20.149999999999999" customHeight="1" x14ac:dyDescent="0.25">
      <c r="K661"/>
    </row>
    <row r="662" spans="11:11" ht="20.149999999999999" customHeight="1" x14ac:dyDescent="0.25">
      <c r="K662"/>
    </row>
    <row r="663" spans="11:11" ht="20.149999999999999" customHeight="1" x14ac:dyDescent="0.25">
      <c r="K663"/>
    </row>
    <row r="664" spans="11:11" ht="20.149999999999999" customHeight="1" x14ac:dyDescent="0.25">
      <c r="K664"/>
    </row>
    <row r="665" spans="11:11" ht="20.149999999999999" customHeight="1" x14ac:dyDescent="0.25">
      <c r="K665"/>
    </row>
    <row r="666" spans="11:11" ht="20.149999999999999" customHeight="1" x14ac:dyDescent="0.25">
      <c r="K666"/>
    </row>
    <row r="667" spans="11:11" ht="20.149999999999999" customHeight="1" x14ac:dyDescent="0.25">
      <c r="K667"/>
    </row>
    <row r="668" spans="11:11" ht="20.149999999999999" customHeight="1" x14ac:dyDescent="0.25">
      <c r="K668"/>
    </row>
    <row r="669" spans="11:11" ht="20.149999999999999" customHeight="1" x14ac:dyDescent="0.25">
      <c r="K669"/>
    </row>
    <row r="670" spans="11:11" ht="20.149999999999999" customHeight="1" x14ac:dyDescent="0.25">
      <c r="K670"/>
    </row>
    <row r="671" spans="11:11" ht="20.149999999999999" customHeight="1" x14ac:dyDescent="0.25">
      <c r="K671"/>
    </row>
    <row r="672" spans="11:11" ht="20.149999999999999" customHeight="1" x14ac:dyDescent="0.25">
      <c r="K672"/>
    </row>
    <row r="673" spans="11:11" ht="20.149999999999999" customHeight="1" x14ac:dyDescent="0.25">
      <c r="K673"/>
    </row>
    <row r="674" spans="11:11" ht="20.149999999999999" customHeight="1" x14ac:dyDescent="0.25">
      <c r="K674"/>
    </row>
    <row r="675" spans="11:11" ht="20.149999999999999" customHeight="1" x14ac:dyDescent="0.25">
      <c r="K675"/>
    </row>
    <row r="676" spans="11:11" ht="20.149999999999999" customHeight="1" x14ac:dyDescent="0.25">
      <c r="K676"/>
    </row>
    <row r="677" spans="11:11" ht="20.149999999999999" customHeight="1" x14ac:dyDescent="0.25">
      <c r="K677"/>
    </row>
    <row r="678" spans="11:11" ht="20.149999999999999" customHeight="1" x14ac:dyDescent="0.25">
      <c r="K678"/>
    </row>
    <row r="679" spans="11:11" ht="20.149999999999999" customHeight="1" x14ac:dyDescent="0.25">
      <c r="K679"/>
    </row>
    <row r="680" spans="11:11" ht="20.149999999999999" customHeight="1" x14ac:dyDescent="0.25">
      <c r="K680"/>
    </row>
    <row r="681" spans="11:11" ht="20.149999999999999" customHeight="1" x14ac:dyDescent="0.25">
      <c r="K681"/>
    </row>
    <row r="682" spans="11:11" ht="20.149999999999999" customHeight="1" x14ac:dyDescent="0.25">
      <c r="K682"/>
    </row>
    <row r="683" spans="11:11" ht="20.149999999999999" customHeight="1" x14ac:dyDescent="0.25">
      <c r="K683"/>
    </row>
    <row r="684" spans="11:11" ht="20.149999999999999" customHeight="1" x14ac:dyDescent="0.25">
      <c r="K684"/>
    </row>
    <row r="685" spans="11:11" ht="20.149999999999999" customHeight="1" x14ac:dyDescent="0.25">
      <c r="K685"/>
    </row>
    <row r="686" spans="11:11" ht="20.149999999999999" customHeight="1" x14ac:dyDescent="0.25">
      <c r="K686"/>
    </row>
    <row r="687" spans="11:11" ht="20.149999999999999" customHeight="1" x14ac:dyDescent="0.25">
      <c r="K687"/>
    </row>
    <row r="688" spans="11:11" ht="20.149999999999999" customHeight="1" x14ac:dyDescent="0.25">
      <c r="K688"/>
    </row>
    <row r="689" spans="11:11" ht="20.149999999999999" customHeight="1" x14ac:dyDescent="0.25">
      <c r="K689"/>
    </row>
    <row r="690" spans="11:11" ht="20.149999999999999" customHeight="1" x14ac:dyDescent="0.25">
      <c r="K690"/>
    </row>
    <row r="691" spans="11:11" ht="20.149999999999999" customHeight="1" x14ac:dyDescent="0.25">
      <c r="K691"/>
    </row>
    <row r="692" spans="11:11" ht="20.149999999999999" customHeight="1" x14ac:dyDescent="0.25">
      <c r="K692"/>
    </row>
    <row r="693" spans="11:11" ht="20.149999999999999" customHeight="1" x14ac:dyDescent="0.25">
      <c r="K693"/>
    </row>
    <row r="694" spans="11:11" ht="20.149999999999999" customHeight="1" x14ac:dyDescent="0.25">
      <c r="K694"/>
    </row>
    <row r="695" spans="11:11" ht="20.149999999999999" customHeight="1" x14ac:dyDescent="0.25">
      <c r="K695"/>
    </row>
    <row r="696" spans="11:11" ht="20.149999999999999" customHeight="1" x14ac:dyDescent="0.25">
      <c r="K696"/>
    </row>
    <row r="697" spans="11:11" ht="20.149999999999999" customHeight="1" x14ac:dyDescent="0.25">
      <c r="K697"/>
    </row>
    <row r="698" spans="11:11" ht="20.149999999999999" customHeight="1" x14ac:dyDescent="0.25">
      <c r="K698"/>
    </row>
    <row r="699" spans="11:11" ht="20.149999999999999" customHeight="1" x14ac:dyDescent="0.25">
      <c r="K699"/>
    </row>
    <row r="700" spans="11:11" ht="20.149999999999999" customHeight="1" x14ac:dyDescent="0.25">
      <c r="K700"/>
    </row>
    <row r="701" spans="11:11" ht="20.149999999999999" customHeight="1" x14ac:dyDescent="0.25">
      <c r="K701"/>
    </row>
    <row r="702" spans="11:11" ht="20.149999999999999" customHeight="1" x14ac:dyDescent="0.25">
      <c r="K702"/>
    </row>
    <row r="703" spans="11:11" ht="20.149999999999999" customHeight="1" x14ac:dyDescent="0.25">
      <c r="K703"/>
    </row>
    <row r="704" spans="11:11" ht="20.149999999999999" customHeight="1" x14ac:dyDescent="0.25">
      <c r="K704"/>
    </row>
    <row r="705" spans="11:11" ht="20.149999999999999" customHeight="1" x14ac:dyDescent="0.25">
      <c r="K705"/>
    </row>
    <row r="706" spans="11:11" ht="20.149999999999999" customHeight="1" x14ac:dyDescent="0.25">
      <c r="K706"/>
    </row>
    <row r="707" spans="11:11" ht="20.149999999999999" customHeight="1" x14ac:dyDescent="0.25">
      <c r="K707"/>
    </row>
    <row r="708" spans="11:11" ht="20.149999999999999" customHeight="1" x14ac:dyDescent="0.25">
      <c r="K708"/>
    </row>
    <row r="709" spans="11:11" ht="20.149999999999999" customHeight="1" x14ac:dyDescent="0.25">
      <c r="K709"/>
    </row>
    <row r="710" spans="11:11" ht="20.149999999999999" customHeight="1" x14ac:dyDescent="0.25">
      <c r="K710"/>
    </row>
    <row r="711" spans="11:11" ht="20.149999999999999" customHeight="1" x14ac:dyDescent="0.25">
      <c r="K711"/>
    </row>
    <row r="712" spans="11:11" ht="20.149999999999999" customHeight="1" x14ac:dyDescent="0.25">
      <c r="K712"/>
    </row>
    <row r="713" spans="11:11" ht="20.149999999999999" customHeight="1" x14ac:dyDescent="0.25">
      <c r="K713"/>
    </row>
    <row r="714" spans="11:11" ht="20.149999999999999" customHeight="1" x14ac:dyDescent="0.25">
      <c r="K714"/>
    </row>
    <row r="715" spans="11:11" ht="20.149999999999999" customHeight="1" x14ac:dyDescent="0.25">
      <c r="K715"/>
    </row>
    <row r="716" spans="11:11" ht="20.149999999999999" customHeight="1" x14ac:dyDescent="0.25">
      <c r="K716"/>
    </row>
    <row r="717" spans="11:11" ht="20.149999999999999" customHeight="1" x14ac:dyDescent="0.25">
      <c r="K717"/>
    </row>
    <row r="718" spans="11:11" ht="20.149999999999999" customHeight="1" x14ac:dyDescent="0.25">
      <c r="K718"/>
    </row>
    <row r="719" spans="11:11" ht="20.149999999999999" customHeight="1" x14ac:dyDescent="0.25">
      <c r="K719"/>
    </row>
    <row r="720" spans="11:11" ht="20.149999999999999" customHeight="1" x14ac:dyDescent="0.25">
      <c r="K720"/>
    </row>
    <row r="721" spans="11:11" ht="20.149999999999999" customHeight="1" x14ac:dyDescent="0.25">
      <c r="K721"/>
    </row>
    <row r="722" spans="11:11" ht="20.149999999999999" customHeight="1" x14ac:dyDescent="0.25">
      <c r="K722"/>
    </row>
    <row r="723" spans="11:11" ht="20.149999999999999" customHeight="1" x14ac:dyDescent="0.25">
      <c r="K723"/>
    </row>
    <row r="724" spans="11:11" ht="20.149999999999999" customHeight="1" x14ac:dyDescent="0.25">
      <c r="K724"/>
    </row>
    <row r="725" spans="11:11" ht="20.149999999999999" customHeight="1" x14ac:dyDescent="0.25">
      <c r="K725"/>
    </row>
    <row r="726" spans="11:11" ht="20.149999999999999" customHeight="1" x14ac:dyDescent="0.25">
      <c r="K726"/>
    </row>
    <row r="727" spans="11:11" ht="20.149999999999999" customHeight="1" x14ac:dyDescent="0.25">
      <c r="K727"/>
    </row>
    <row r="728" spans="11:11" ht="20.149999999999999" customHeight="1" x14ac:dyDescent="0.25">
      <c r="K728"/>
    </row>
    <row r="729" spans="11:11" ht="20.149999999999999" customHeight="1" x14ac:dyDescent="0.25">
      <c r="K729"/>
    </row>
    <row r="730" spans="11:11" ht="20.149999999999999" customHeight="1" x14ac:dyDescent="0.25">
      <c r="K730"/>
    </row>
    <row r="731" spans="11:11" ht="20.149999999999999" customHeight="1" x14ac:dyDescent="0.25">
      <c r="K731"/>
    </row>
    <row r="732" spans="11:11" ht="20.149999999999999" customHeight="1" x14ac:dyDescent="0.25">
      <c r="K732"/>
    </row>
    <row r="733" spans="11:11" ht="20.149999999999999" customHeight="1" x14ac:dyDescent="0.25">
      <c r="K733"/>
    </row>
    <row r="734" spans="11:11" ht="20.149999999999999" customHeight="1" x14ac:dyDescent="0.25">
      <c r="K734"/>
    </row>
    <row r="735" spans="11:11" ht="20.149999999999999" customHeight="1" x14ac:dyDescent="0.25">
      <c r="K735"/>
    </row>
    <row r="736" spans="11:11" ht="20.149999999999999" customHeight="1" x14ac:dyDescent="0.25">
      <c r="K736"/>
    </row>
    <row r="737" spans="11:11" ht="20.149999999999999" customHeight="1" x14ac:dyDescent="0.25">
      <c r="K737"/>
    </row>
    <row r="738" spans="11:11" ht="20.149999999999999" customHeight="1" x14ac:dyDescent="0.25">
      <c r="K738"/>
    </row>
    <row r="739" spans="11:11" ht="20.149999999999999" customHeight="1" x14ac:dyDescent="0.25">
      <c r="K739"/>
    </row>
    <row r="740" spans="11:11" ht="20.149999999999999" customHeight="1" x14ac:dyDescent="0.25">
      <c r="K740"/>
    </row>
    <row r="741" spans="11:11" ht="20.149999999999999" customHeight="1" x14ac:dyDescent="0.25">
      <c r="K741"/>
    </row>
    <row r="742" spans="11:11" ht="20.149999999999999" customHeight="1" x14ac:dyDescent="0.25">
      <c r="K742"/>
    </row>
    <row r="743" spans="11:11" ht="20.149999999999999" customHeight="1" x14ac:dyDescent="0.25">
      <c r="K743"/>
    </row>
    <row r="744" spans="11:11" ht="20.149999999999999" customHeight="1" x14ac:dyDescent="0.25">
      <c r="K744"/>
    </row>
    <row r="745" spans="11:11" ht="20.149999999999999" customHeight="1" x14ac:dyDescent="0.25">
      <c r="K745"/>
    </row>
    <row r="746" spans="11:11" ht="20.149999999999999" customHeight="1" x14ac:dyDescent="0.25">
      <c r="K746"/>
    </row>
    <row r="747" spans="11:11" ht="20.149999999999999" customHeight="1" x14ac:dyDescent="0.25">
      <c r="K747"/>
    </row>
    <row r="748" spans="11:11" ht="20.149999999999999" customHeight="1" x14ac:dyDescent="0.25">
      <c r="K748"/>
    </row>
    <row r="749" spans="11:11" ht="20.149999999999999" customHeight="1" x14ac:dyDescent="0.25">
      <c r="K749"/>
    </row>
    <row r="750" spans="11:11" ht="20.149999999999999" customHeight="1" x14ac:dyDescent="0.25">
      <c r="K750"/>
    </row>
    <row r="751" spans="11:11" ht="20.149999999999999" customHeight="1" x14ac:dyDescent="0.25">
      <c r="K751"/>
    </row>
    <row r="752" spans="11:11" ht="20.149999999999999" customHeight="1" x14ac:dyDescent="0.25">
      <c r="K752"/>
    </row>
    <row r="753" spans="11:11" ht="20.149999999999999" customHeight="1" x14ac:dyDescent="0.25">
      <c r="K753"/>
    </row>
    <row r="754" spans="11:11" ht="20.149999999999999" customHeight="1" x14ac:dyDescent="0.25">
      <c r="K754"/>
    </row>
    <row r="755" spans="11:11" ht="20.149999999999999" customHeight="1" x14ac:dyDescent="0.25">
      <c r="K755"/>
    </row>
    <row r="756" spans="11:11" ht="20.149999999999999" customHeight="1" x14ac:dyDescent="0.25">
      <c r="K756"/>
    </row>
    <row r="757" spans="11:11" ht="20.149999999999999" customHeight="1" x14ac:dyDescent="0.25">
      <c r="K757"/>
    </row>
    <row r="758" spans="11:11" ht="20.149999999999999" customHeight="1" x14ac:dyDescent="0.25">
      <c r="K758"/>
    </row>
  </sheetData>
  <mergeCells count="2">
    <mergeCell ref="C11:D11"/>
    <mergeCell ref="H2:J2"/>
  </mergeCells>
  <phoneticPr fontId="2" type="noConversion"/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39997558519241921"/>
  </sheetPr>
  <dimension ref="A1:AG81"/>
  <sheetViews>
    <sheetView zoomScaleNormal="100" workbookViewId="0">
      <pane ySplit="3" topLeftCell="A6" activePane="bottomLeft" state="frozen"/>
      <selection pane="bottomLeft" activeCell="H10" sqref="H10"/>
    </sheetView>
  </sheetViews>
  <sheetFormatPr defaultRowHeight="12.5" x14ac:dyDescent="0.25"/>
  <cols>
    <col min="1" max="1" width="13.81640625" customWidth="1"/>
    <col min="2" max="2" width="11" customWidth="1"/>
    <col min="3" max="3" width="37.1796875" customWidth="1"/>
    <col min="4" max="4" width="15.453125" customWidth="1"/>
    <col min="5" max="5" width="13.453125" bestFit="1" customWidth="1"/>
    <col min="6" max="6" width="12.1796875" bestFit="1" customWidth="1"/>
    <col min="7" max="7" width="12.1796875" customWidth="1"/>
    <col min="8" max="8" width="12.453125" bestFit="1" customWidth="1"/>
    <col min="9" max="9" width="11.1796875" customWidth="1"/>
    <col min="10" max="10" width="11.81640625" bestFit="1" customWidth="1"/>
    <col min="11" max="11" width="11.81640625" customWidth="1"/>
    <col min="12" max="12" width="11.54296875" bestFit="1" customWidth="1"/>
    <col min="13" max="13" width="10.36328125" customWidth="1"/>
    <col min="14" max="14" width="10.1796875" customWidth="1"/>
    <col min="15" max="15" width="9.81640625" bestFit="1" customWidth="1"/>
    <col min="16" max="18" width="11" customWidth="1"/>
    <col min="19" max="19" width="10.453125" customWidth="1"/>
    <col min="20" max="20" width="9.1796875" bestFit="1" customWidth="1"/>
    <col min="23" max="25" width="10.1796875" customWidth="1"/>
    <col min="26" max="26" width="11.54296875" bestFit="1" customWidth="1"/>
    <col min="27" max="27" width="9.54296875" style="86" bestFit="1" customWidth="1"/>
  </cols>
  <sheetData>
    <row r="1" spans="1:32" ht="19" thickBot="1" x14ac:dyDescent="0.5">
      <c r="C1" s="204" t="s">
        <v>73</v>
      </c>
      <c r="D1" s="204"/>
      <c r="I1" s="218" t="s">
        <v>28</v>
      </c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</row>
    <row r="2" spans="1:32" ht="38.5" customHeight="1" thickBot="1" x14ac:dyDescent="0.5">
      <c r="C2" s="205" t="s">
        <v>130</v>
      </c>
      <c r="D2" s="205"/>
      <c r="I2" s="73" t="s">
        <v>31</v>
      </c>
      <c r="J2" s="213" t="s">
        <v>89</v>
      </c>
      <c r="K2" s="214"/>
      <c r="L2" s="215"/>
      <c r="M2" s="216" t="s">
        <v>60</v>
      </c>
      <c r="N2" s="217"/>
      <c r="O2" s="217"/>
      <c r="P2" s="217"/>
      <c r="Q2" s="141" t="s">
        <v>91</v>
      </c>
      <c r="R2" s="141"/>
      <c r="S2" s="207" t="s">
        <v>58</v>
      </c>
      <c r="T2" s="208"/>
      <c r="U2" s="211" t="s">
        <v>49</v>
      </c>
      <c r="V2" s="212"/>
      <c r="W2" s="119" t="s">
        <v>68</v>
      </c>
      <c r="X2" s="184" t="s">
        <v>95</v>
      </c>
      <c r="Y2" s="186" t="s">
        <v>95</v>
      </c>
      <c r="Z2" s="185" t="s">
        <v>76</v>
      </c>
      <c r="AA2" s="209" t="s">
        <v>54</v>
      </c>
    </row>
    <row r="3" spans="1:32" s="46" customFormat="1" ht="78" thickBot="1" x14ac:dyDescent="0.35">
      <c r="A3" s="80" t="s">
        <v>38</v>
      </c>
      <c r="B3" s="80" t="s">
        <v>39</v>
      </c>
      <c r="C3" s="81" t="s">
        <v>25</v>
      </c>
      <c r="D3" s="80" t="s">
        <v>111</v>
      </c>
      <c r="E3" s="80" t="s">
        <v>40</v>
      </c>
      <c r="F3" s="80" t="s">
        <v>29</v>
      </c>
      <c r="G3" s="81" t="s">
        <v>30</v>
      </c>
      <c r="H3" s="156" t="s">
        <v>41</v>
      </c>
      <c r="I3" s="143" t="s">
        <v>31</v>
      </c>
      <c r="J3" s="140" t="s">
        <v>108</v>
      </c>
      <c r="K3" s="140" t="s">
        <v>115</v>
      </c>
      <c r="L3" s="140" t="s">
        <v>90</v>
      </c>
      <c r="M3" s="120" t="s">
        <v>33</v>
      </c>
      <c r="N3" s="121" t="s">
        <v>7</v>
      </c>
      <c r="O3" s="122" t="s">
        <v>72</v>
      </c>
      <c r="P3" s="120" t="s">
        <v>32</v>
      </c>
      <c r="Q3" s="140" t="s">
        <v>116</v>
      </c>
      <c r="R3" s="140" t="s">
        <v>92</v>
      </c>
      <c r="S3" s="123" t="s">
        <v>70</v>
      </c>
      <c r="T3" s="123" t="s">
        <v>71</v>
      </c>
      <c r="U3" s="120" t="s">
        <v>50</v>
      </c>
      <c r="V3" s="125" t="s">
        <v>93</v>
      </c>
      <c r="W3" s="72" t="s">
        <v>69</v>
      </c>
      <c r="X3" s="183" t="s">
        <v>117</v>
      </c>
      <c r="Y3" s="142" t="s">
        <v>94</v>
      </c>
      <c r="Z3" s="124" t="s">
        <v>75</v>
      </c>
      <c r="AA3" s="210"/>
      <c r="AB3" s="115" t="s">
        <v>66</v>
      </c>
      <c r="AD3" s="74"/>
      <c r="AF3" s="74"/>
    </row>
    <row r="4" spans="1:32" s="58" customFormat="1" ht="15.5" x14ac:dyDescent="0.35">
      <c r="A4" s="51" t="s">
        <v>131</v>
      </c>
      <c r="B4" s="145">
        <v>45754</v>
      </c>
      <c r="C4" s="51" t="s">
        <v>45</v>
      </c>
      <c r="D4" s="51" t="s">
        <v>96</v>
      </c>
      <c r="E4" s="193">
        <v>222.65</v>
      </c>
      <c r="F4" s="59">
        <v>0</v>
      </c>
      <c r="G4" s="59">
        <f>E4-F4</f>
        <v>222.65</v>
      </c>
      <c r="H4" s="157" t="s">
        <v>174</v>
      </c>
      <c r="I4" s="59"/>
      <c r="J4" s="193">
        <f>G4</f>
        <v>222.65</v>
      </c>
      <c r="K4" s="193"/>
      <c r="L4" s="194"/>
      <c r="M4" s="194"/>
      <c r="N4" s="59"/>
      <c r="O4" s="59"/>
      <c r="P4" s="59"/>
      <c r="Q4" s="59"/>
      <c r="R4" s="59"/>
      <c r="S4" s="194"/>
      <c r="T4" s="194"/>
      <c r="U4" s="59"/>
      <c r="V4" s="59"/>
      <c r="W4" s="194"/>
      <c r="X4" s="194"/>
      <c r="Y4" s="194"/>
      <c r="Z4" s="59"/>
      <c r="AA4" s="87">
        <f t="shared" ref="AA4:AA26" si="0">F4</f>
        <v>0</v>
      </c>
      <c r="AB4" s="58" t="b">
        <f t="shared" ref="AB4:AB46" si="1">G4=SUM(J4:Z4)</f>
        <v>1</v>
      </c>
      <c r="AC4" s="82"/>
    </row>
    <row r="5" spans="1:32" s="51" customFormat="1" ht="15.5" x14ac:dyDescent="0.35">
      <c r="A5" s="51" t="s">
        <v>132</v>
      </c>
      <c r="B5" s="145">
        <v>45754</v>
      </c>
      <c r="C5" s="51" t="s">
        <v>45</v>
      </c>
      <c r="D5" s="51" t="s">
        <v>96</v>
      </c>
      <c r="E5" s="193">
        <v>146</v>
      </c>
      <c r="F5" s="59">
        <v>0</v>
      </c>
      <c r="G5" s="59">
        <f t="shared" ref="G5:G43" si="2">E5-F5</f>
        <v>146</v>
      </c>
      <c r="H5" s="158" t="s">
        <v>174</v>
      </c>
      <c r="I5" s="59"/>
      <c r="J5" s="193">
        <f t="shared" ref="J5:J6" si="3">G5</f>
        <v>146</v>
      </c>
      <c r="K5" s="193"/>
      <c r="L5" s="195"/>
      <c r="M5" s="195"/>
      <c r="N5" s="59"/>
      <c r="O5" s="59"/>
      <c r="P5" s="59"/>
      <c r="Q5" s="59"/>
      <c r="R5" s="59"/>
      <c r="S5" s="195"/>
      <c r="T5" s="195"/>
      <c r="U5" s="59"/>
      <c r="V5" s="59"/>
      <c r="W5" s="194"/>
      <c r="X5" s="194"/>
      <c r="Y5" s="194"/>
      <c r="Z5" s="59"/>
      <c r="AA5" s="87">
        <f t="shared" si="0"/>
        <v>0</v>
      </c>
      <c r="AB5" s="58" t="b">
        <f t="shared" si="1"/>
        <v>1</v>
      </c>
    </row>
    <row r="6" spans="1:32" s="51" customFormat="1" ht="15.5" x14ac:dyDescent="0.35">
      <c r="A6" s="51" t="s">
        <v>133</v>
      </c>
      <c r="B6" s="145">
        <v>45754</v>
      </c>
      <c r="C6" s="51" t="s">
        <v>45</v>
      </c>
      <c r="D6" s="51" t="s">
        <v>96</v>
      </c>
      <c r="E6" s="193">
        <v>212.95</v>
      </c>
      <c r="F6" s="193">
        <v>0</v>
      </c>
      <c r="G6" s="59">
        <f t="shared" si="2"/>
        <v>212.95</v>
      </c>
      <c r="H6" s="158" t="s">
        <v>174</v>
      </c>
      <c r="I6" s="59"/>
      <c r="J6" s="193">
        <f t="shared" si="3"/>
        <v>212.95</v>
      </c>
      <c r="K6" s="193"/>
      <c r="L6" s="195"/>
      <c r="M6" s="195"/>
      <c r="N6" s="59"/>
      <c r="O6" s="59"/>
      <c r="P6" s="59"/>
      <c r="Q6" s="59"/>
      <c r="R6" s="59"/>
      <c r="S6" s="193"/>
      <c r="T6" s="195"/>
      <c r="U6" s="59"/>
      <c r="V6" s="59"/>
      <c r="W6" s="194"/>
      <c r="X6" s="194"/>
      <c r="Y6" s="194"/>
      <c r="Z6" s="59"/>
      <c r="AA6" s="87">
        <f t="shared" si="0"/>
        <v>0</v>
      </c>
      <c r="AB6" s="58" t="b">
        <f t="shared" si="1"/>
        <v>1</v>
      </c>
    </row>
    <row r="7" spans="1:32" s="51" customFormat="1" ht="15.5" x14ac:dyDescent="0.35">
      <c r="A7" s="51" t="s">
        <v>134</v>
      </c>
      <c r="B7" s="145">
        <v>45754</v>
      </c>
      <c r="C7" s="51" t="s">
        <v>45</v>
      </c>
      <c r="D7" s="51" t="s">
        <v>96</v>
      </c>
      <c r="E7" s="193">
        <v>85.65</v>
      </c>
      <c r="F7" s="193">
        <v>0</v>
      </c>
      <c r="G7" s="59">
        <f t="shared" si="2"/>
        <v>85.65</v>
      </c>
      <c r="H7" s="158" t="s">
        <v>174</v>
      </c>
      <c r="I7" s="196"/>
      <c r="J7" s="195">
        <v>13.65</v>
      </c>
      <c r="K7" s="195"/>
      <c r="L7" s="195">
        <v>72</v>
      </c>
      <c r="M7" s="193"/>
      <c r="N7" s="196"/>
      <c r="O7" s="196"/>
      <c r="P7" s="59"/>
      <c r="Q7" s="59"/>
      <c r="R7" s="59"/>
      <c r="S7" s="195"/>
      <c r="T7" s="195"/>
      <c r="U7" s="59"/>
      <c r="V7" s="59"/>
      <c r="W7" s="194"/>
      <c r="X7" s="194"/>
      <c r="Y7" s="194"/>
      <c r="Z7" s="59"/>
      <c r="AA7" s="87">
        <f t="shared" si="0"/>
        <v>0</v>
      </c>
      <c r="AB7" s="58" t="b">
        <f t="shared" si="1"/>
        <v>1</v>
      </c>
    </row>
    <row r="8" spans="1:32" s="51" customFormat="1" ht="15.5" x14ac:dyDescent="0.35">
      <c r="A8" s="51" t="s">
        <v>135</v>
      </c>
      <c r="B8" s="145">
        <v>45754</v>
      </c>
      <c r="C8" s="51" t="s">
        <v>171</v>
      </c>
      <c r="D8" s="51" t="s">
        <v>96</v>
      </c>
      <c r="E8" s="193">
        <v>123.84</v>
      </c>
      <c r="F8" s="193">
        <v>0</v>
      </c>
      <c r="G8" s="59">
        <f t="shared" si="2"/>
        <v>123.84</v>
      </c>
      <c r="H8" s="158" t="s">
        <v>174</v>
      </c>
      <c r="I8" s="59">
        <f>G8</f>
        <v>123.84</v>
      </c>
      <c r="J8" s="195"/>
      <c r="K8" s="195"/>
      <c r="L8" s="195"/>
      <c r="M8" s="195"/>
      <c r="N8" s="197"/>
      <c r="O8" s="197"/>
      <c r="P8" s="59"/>
      <c r="Q8" s="59">
        <f>G8</f>
        <v>123.84</v>
      </c>
      <c r="R8" s="59"/>
      <c r="S8" s="195"/>
      <c r="T8" s="193"/>
      <c r="U8" s="59"/>
      <c r="V8" s="59"/>
      <c r="W8" s="194"/>
      <c r="X8" s="194"/>
      <c r="Y8" s="194"/>
      <c r="Z8" s="59"/>
      <c r="AA8" s="87">
        <f t="shared" si="0"/>
        <v>0</v>
      </c>
      <c r="AB8" s="58" t="b">
        <f t="shared" si="1"/>
        <v>1</v>
      </c>
    </row>
    <row r="9" spans="1:32" s="51" customFormat="1" ht="15.5" x14ac:dyDescent="0.35">
      <c r="A9" s="51" t="s">
        <v>136</v>
      </c>
      <c r="B9" s="145">
        <v>45783</v>
      </c>
      <c r="C9" s="51" t="s">
        <v>45</v>
      </c>
      <c r="D9" s="51" t="s">
        <v>96</v>
      </c>
      <c r="E9" s="193">
        <v>581.44000000000005</v>
      </c>
      <c r="F9" s="193">
        <v>0</v>
      </c>
      <c r="G9" s="59">
        <f t="shared" si="2"/>
        <v>581.44000000000005</v>
      </c>
      <c r="H9" s="158"/>
      <c r="I9" s="59"/>
      <c r="J9" s="195">
        <f>G9</f>
        <v>581.44000000000005</v>
      </c>
      <c r="K9" s="195"/>
      <c r="L9" s="195"/>
      <c r="M9" s="195"/>
      <c r="N9" s="198"/>
      <c r="O9" s="198"/>
      <c r="P9" s="59"/>
      <c r="Q9" s="59"/>
      <c r="R9" s="59"/>
      <c r="S9" s="195"/>
      <c r="T9" s="195"/>
      <c r="U9" s="59"/>
      <c r="V9" s="59"/>
      <c r="W9" s="194"/>
      <c r="X9" s="194"/>
      <c r="Y9" s="194"/>
      <c r="Z9" s="59"/>
      <c r="AA9" s="87">
        <f t="shared" si="0"/>
        <v>0</v>
      </c>
      <c r="AB9" s="58" t="b">
        <f t="shared" si="1"/>
        <v>1</v>
      </c>
    </row>
    <row r="10" spans="1:32" s="51" customFormat="1" ht="15.5" x14ac:dyDescent="0.35">
      <c r="A10" s="51" t="s">
        <v>137</v>
      </c>
      <c r="B10" s="145">
        <v>45777</v>
      </c>
      <c r="C10" s="51" t="s">
        <v>172</v>
      </c>
      <c r="D10" s="51" t="s">
        <v>173</v>
      </c>
      <c r="E10" s="193">
        <v>6</v>
      </c>
      <c r="F10" s="193">
        <v>0</v>
      </c>
      <c r="G10" s="59">
        <f t="shared" si="2"/>
        <v>6</v>
      </c>
      <c r="H10" s="158" t="s">
        <v>174</v>
      </c>
      <c r="I10" s="59"/>
      <c r="J10" s="193"/>
      <c r="K10" s="193"/>
      <c r="L10" s="193">
        <f>G10</f>
        <v>6</v>
      </c>
      <c r="M10" s="193"/>
      <c r="N10" s="198"/>
      <c r="O10" s="59"/>
      <c r="P10" s="59"/>
      <c r="Q10" s="59"/>
      <c r="R10" s="59"/>
      <c r="S10" s="193"/>
      <c r="T10" s="193"/>
      <c r="U10" s="59"/>
      <c r="V10" s="59"/>
      <c r="W10" s="193"/>
      <c r="X10" s="193"/>
      <c r="Y10" s="193"/>
      <c r="Z10" s="59"/>
      <c r="AA10" s="87">
        <f t="shared" si="0"/>
        <v>0</v>
      </c>
      <c r="AB10" s="58" t="b">
        <f t="shared" si="1"/>
        <v>1</v>
      </c>
    </row>
    <row r="11" spans="1:32" s="51" customFormat="1" ht="15.5" x14ac:dyDescent="0.35">
      <c r="A11" s="51" t="s">
        <v>138</v>
      </c>
      <c r="B11" s="145"/>
      <c r="E11" s="193"/>
      <c r="F11" s="193"/>
      <c r="G11" s="59">
        <f t="shared" si="2"/>
        <v>0</v>
      </c>
      <c r="H11" s="158"/>
      <c r="I11" s="59"/>
      <c r="J11" s="193"/>
      <c r="K11" s="193"/>
      <c r="L11" s="193"/>
      <c r="M11" s="193"/>
      <c r="N11" s="198"/>
      <c r="O11" s="198"/>
      <c r="P11" s="59"/>
      <c r="Q11" s="59"/>
      <c r="R11" s="59"/>
      <c r="S11" s="193"/>
      <c r="T11" s="193"/>
      <c r="U11" s="59"/>
      <c r="V11" s="59"/>
      <c r="W11" s="193"/>
      <c r="X11" s="193"/>
      <c r="Y11" s="193"/>
      <c r="Z11" s="59"/>
      <c r="AA11" s="87">
        <f t="shared" si="0"/>
        <v>0</v>
      </c>
      <c r="AB11" s="58" t="b">
        <f t="shared" si="1"/>
        <v>1</v>
      </c>
    </row>
    <row r="12" spans="1:32" s="51" customFormat="1" ht="15.5" x14ac:dyDescent="0.35">
      <c r="A12" s="51" t="s">
        <v>139</v>
      </c>
      <c r="B12" s="145"/>
      <c r="E12" s="193"/>
      <c r="F12" s="193"/>
      <c r="G12" s="59">
        <f t="shared" si="2"/>
        <v>0</v>
      </c>
      <c r="H12" s="158"/>
      <c r="I12" s="59"/>
      <c r="J12" s="193"/>
      <c r="K12" s="193"/>
      <c r="L12" s="193"/>
      <c r="M12" s="193"/>
      <c r="N12" s="198"/>
      <c r="O12" s="59"/>
      <c r="P12" s="59"/>
      <c r="Q12" s="59"/>
      <c r="R12" s="59"/>
      <c r="S12" s="193"/>
      <c r="T12" s="193"/>
      <c r="U12" s="59"/>
      <c r="V12" s="59"/>
      <c r="W12" s="193"/>
      <c r="X12" s="193"/>
      <c r="Y12" s="193"/>
      <c r="Z12" s="59"/>
      <c r="AA12" s="87">
        <f t="shared" si="0"/>
        <v>0</v>
      </c>
      <c r="AB12" s="58" t="b">
        <f t="shared" si="1"/>
        <v>1</v>
      </c>
    </row>
    <row r="13" spans="1:32" s="51" customFormat="1" ht="15.5" x14ac:dyDescent="0.35">
      <c r="A13" s="51" t="s">
        <v>140</v>
      </c>
      <c r="B13" s="145"/>
      <c r="E13" s="193"/>
      <c r="F13" s="193"/>
      <c r="G13" s="59">
        <f t="shared" si="2"/>
        <v>0</v>
      </c>
      <c r="H13" s="158"/>
      <c r="I13" s="59"/>
      <c r="J13" s="193"/>
      <c r="K13" s="193"/>
      <c r="L13" s="193"/>
      <c r="M13" s="193"/>
      <c r="N13" s="198"/>
      <c r="O13" s="198"/>
      <c r="P13" s="59"/>
      <c r="Q13" s="59"/>
      <c r="R13" s="59"/>
      <c r="S13" s="193"/>
      <c r="T13" s="193"/>
      <c r="U13" s="59"/>
      <c r="V13" s="59"/>
      <c r="W13" s="193"/>
      <c r="X13" s="193"/>
      <c r="Y13" s="193"/>
      <c r="Z13" s="59"/>
      <c r="AA13" s="87">
        <f t="shared" si="0"/>
        <v>0</v>
      </c>
      <c r="AB13" s="58" t="b">
        <f t="shared" si="1"/>
        <v>1</v>
      </c>
    </row>
    <row r="14" spans="1:32" s="51" customFormat="1" ht="15.5" x14ac:dyDescent="0.35">
      <c r="A14" s="51" t="s">
        <v>141</v>
      </c>
      <c r="B14" s="145"/>
      <c r="E14" s="193"/>
      <c r="F14" s="193"/>
      <c r="G14" s="59">
        <f t="shared" si="2"/>
        <v>0</v>
      </c>
      <c r="H14" s="158"/>
      <c r="I14" s="59"/>
      <c r="J14" s="193"/>
      <c r="K14" s="193"/>
      <c r="L14" s="193"/>
      <c r="M14" s="193"/>
      <c r="N14" s="198"/>
      <c r="O14" s="59"/>
      <c r="P14" s="59"/>
      <c r="Q14" s="59"/>
      <c r="R14" s="59"/>
      <c r="S14" s="193"/>
      <c r="T14" s="193"/>
      <c r="U14" s="59"/>
      <c r="V14" s="59"/>
      <c r="W14" s="193"/>
      <c r="X14" s="193"/>
      <c r="Y14" s="193"/>
      <c r="Z14" s="59"/>
      <c r="AA14" s="87">
        <f t="shared" si="0"/>
        <v>0</v>
      </c>
      <c r="AB14" s="58" t="b">
        <f t="shared" si="1"/>
        <v>1</v>
      </c>
    </row>
    <row r="15" spans="1:32" s="51" customFormat="1" ht="15.5" x14ac:dyDescent="0.35">
      <c r="A15" s="51" t="s">
        <v>142</v>
      </c>
      <c r="B15" s="145"/>
      <c r="E15" s="193"/>
      <c r="F15" s="193"/>
      <c r="G15" s="59">
        <f t="shared" si="2"/>
        <v>0</v>
      </c>
      <c r="H15" s="158"/>
      <c r="I15" s="59"/>
      <c r="J15" s="193"/>
      <c r="K15" s="193"/>
      <c r="L15" s="193"/>
      <c r="M15" s="193"/>
      <c r="N15" s="199"/>
      <c r="O15" s="198"/>
      <c r="P15" s="59"/>
      <c r="Q15" s="59"/>
      <c r="R15" s="59"/>
      <c r="S15" s="193"/>
      <c r="T15" s="193"/>
      <c r="U15" s="59"/>
      <c r="V15" s="59"/>
      <c r="W15" s="193"/>
      <c r="X15" s="193"/>
      <c r="Y15" s="193"/>
      <c r="Z15" s="59"/>
      <c r="AA15" s="87">
        <f t="shared" si="0"/>
        <v>0</v>
      </c>
      <c r="AB15" s="58" t="b">
        <f t="shared" si="1"/>
        <v>1</v>
      </c>
    </row>
    <row r="16" spans="1:32" s="51" customFormat="1" ht="15.5" x14ac:dyDescent="0.35">
      <c r="A16" s="51" t="s">
        <v>143</v>
      </c>
      <c r="B16" s="145"/>
      <c r="E16" s="193"/>
      <c r="F16" s="193"/>
      <c r="G16" s="59">
        <f t="shared" si="2"/>
        <v>0</v>
      </c>
      <c r="H16" s="158"/>
      <c r="I16" s="59"/>
      <c r="J16" s="193"/>
      <c r="K16" s="193"/>
      <c r="L16" s="193"/>
      <c r="M16" s="193"/>
      <c r="N16" s="198"/>
      <c r="O16" s="59"/>
      <c r="P16" s="59"/>
      <c r="Q16" s="59"/>
      <c r="R16" s="59"/>
      <c r="S16" s="193"/>
      <c r="T16" s="193"/>
      <c r="U16" s="59"/>
      <c r="V16" s="59"/>
      <c r="W16" s="193"/>
      <c r="X16" s="193"/>
      <c r="Y16" s="193"/>
      <c r="Z16" s="59"/>
      <c r="AA16" s="87">
        <f t="shared" si="0"/>
        <v>0</v>
      </c>
      <c r="AB16" s="58" t="b">
        <f t="shared" si="1"/>
        <v>1</v>
      </c>
    </row>
    <row r="17" spans="1:28" s="51" customFormat="1" ht="15.5" x14ac:dyDescent="0.35">
      <c r="A17" s="51" t="s">
        <v>144</v>
      </c>
      <c r="B17" s="145"/>
      <c r="E17" s="193"/>
      <c r="F17" s="193"/>
      <c r="G17" s="59">
        <f t="shared" si="2"/>
        <v>0</v>
      </c>
      <c r="H17" s="158"/>
      <c r="I17" s="59"/>
      <c r="J17" s="193"/>
      <c r="K17" s="193"/>
      <c r="L17" s="193"/>
      <c r="M17" s="193"/>
      <c r="N17" s="198"/>
      <c r="P17" s="59"/>
      <c r="Q17" s="59"/>
      <c r="R17" s="59"/>
      <c r="S17" s="193"/>
      <c r="T17" s="193"/>
      <c r="U17" s="59"/>
      <c r="V17" s="59"/>
      <c r="W17" s="193"/>
      <c r="X17" s="193"/>
      <c r="Y17" s="193"/>
      <c r="Z17" s="198"/>
      <c r="AA17" s="87">
        <f t="shared" si="0"/>
        <v>0</v>
      </c>
      <c r="AB17" s="58" t="b">
        <f t="shared" si="1"/>
        <v>1</v>
      </c>
    </row>
    <row r="18" spans="1:28" s="51" customFormat="1" ht="15.5" x14ac:dyDescent="0.35">
      <c r="A18" s="51" t="s">
        <v>145</v>
      </c>
      <c r="B18" s="145"/>
      <c r="E18" s="193"/>
      <c r="F18" s="193"/>
      <c r="G18" s="59">
        <f t="shared" si="2"/>
        <v>0</v>
      </c>
      <c r="H18" s="158"/>
      <c r="I18" s="59"/>
      <c r="J18" s="193"/>
      <c r="K18" s="193"/>
      <c r="L18" s="193"/>
      <c r="M18" s="193"/>
      <c r="N18" s="200"/>
      <c r="O18" s="59"/>
      <c r="P18" s="59"/>
      <c r="Q18" s="59"/>
      <c r="R18" s="59"/>
      <c r="S18" s="193"/>
      <c r="T18" s="193"/>
      <c r="U18" s="59"/>
      <c r="V18" s="59"/>
      <c r="W18" s="193"/>
      <c r="X18" s="193"/>
      <c r="Y18" s="193"/>
      <c r="Z18" s="59"/>
      <c r="AA18" s="87">
        <f t="shared" si="0"/>
        <v>0</v>
      </c>
      <c r="AB18" s="58" t="b">
        <f t="shared" si="1"/>
        <v>1</v>
      </c>
    </row>
    <row r="19" spans="1:28" s="51" customFormat="1" ht="15.5" x14ac:dyDescent="0.35">
      <c r="A19" s="51" t="s">
        <v>146</v>
      </c>
      <c r="B19" s="145"/>
      <c r="E19" s="193"/>
      <c r="F19" s="193"/>
      <c r="G19" s="59">
        <f t="shared" si="2"/>
        <v>0</v>
      </c>
      <c r="H19" s="158"/>
      <c r="I19" s="59"/>
      <c r="J19" s="193"/>
      <c r="K19" s="193"/>
      <c r="L19" s="193"/>
      <c r="M19" s="193"/>
      <c r="N19" s="200"/>
      <c r="O19" s="200"/>
      <c r="P19" s="59"/>
      <c r="Q19" s="59"/>
      <c r="R19" s="59"/>
      <c r="S19" s="193"/>
      <c r="T19" s="193"/>
      <c r="U19" s="59"/>
      <c r="V19" s="59"/>
      <c r="W19" s="193"/>
      <c r="X19" s="193"/>
      <c r="Y19" s="193"/>
      <c r="Z19" s="59"/>
      <c r="AA19" s="87">
        <f t="shared" si="0"/>
        <v>0</v>
      </c>
      <c r="AB19" s="58" t="b">
        <f t="shared" si="1"/>
        <v>1</v>
      </c>
    </row>
    <row r="20" spans="1:28" s="51" customFormat="1" ht="15.5" x14ac:dyDescent="0.35">
      <c r="A20" s="51" t="s">
        <v>147</v>
      </c>
      <c r="B20" s="145"/>
      <c r="E20" s="59"/>
      <c r="F20" s="193"/>
      <c r="G20" s="59">
        <f t="shared" si="2"/>
        <v>0</v>
      </c>
      <c r="H20" s="158"/>
      <c r="I20" s="59"/>
      <c r="J20" s="193"/>
      <c r="K20" s="193"/>
      <c r="L20" s="193"/>
      <c r="M20" s="193"/>
      <c r="N20" s="200"/>
      <c r="O20" s="200"/>
      <c r="P20" s="59"/>
      <c r="Q20" s="59"/>
      <c r="R20" s="59"/>
      <c r="S20" s="193"/>
      <c r="T20" s="193"/>
      <c r="U20" s="59"/>
      <c r="V20" s="59"/>
      <c r="W20" s="193"/>
      <c r="X20" s="193"/>
      <c r="Y20" s="193"/>
      <c r="Z20" s="59"/>
      <c r="AA20" s="87">
        <f t="shared" si="0"/>
        <v>0</v>
      </c>
      <c r="AB20" s="58" t="b">
        <f t="shared" si="1"/>
        <v>1</v>
      </c>
    </row>
    <row r="21" spans="1:28" s="51" customFormat="1" ht="15.5" x14ac:dyDescent="0.35">
      <c r="A21" s="51" t="s">
        <v>148</v>
      </c>
      <c r="B21" s="145"/>
      <c r="E21" s="59"/>
      <c r="F21" s="193"/>
      <c r="G21" s="59">
        <f t="shared" si="2"/>
        <v>0</v>
      </c>
      <c r="H21" s="158"/>
      <c r="I21" s="59"/>
      <c r="J21" s="193"/>
      <c r="K21" s="193"/>
      <c r="L21" s="193"/>
      <c r="M21" s="193"/>
      <c r="N21" s="200"/>
      <c r="O21" s="200"/>
      <c r="P21" s="59"/>
      <c r="Q21" s="59"/>
      <c r="R21" s="59"/>
      <c r="S21" s="193"/>
      <c r="T21" s="193"/>
      <c r="U21" s="59"/>
      <c r="V21" s="59"/>
      <c r="W21" s="193"/>
      <c r="X21" s="193"/>
      <c r="Y21" s="193"/>
      <c r="Z21" s="59"/>
      <c r="AA21" s="87">
        <f t="shared" si="0"/>
        <v>0</v>
      </c>
      <c r="AB21" s="58" t="b">
        <f t="shared" si="1"/>
        <v>1</v>
      </c>
    </row>
    <row r="22" spans="1:28" s="51" customFormat="1" ht="15.5" x14ac:dyDescent="0.35">
      <c r="A22" s="51" t="s">
        <v>149</v>
      </c>
      <c r="B22" s="145"/>
      <c r="E22" s="193"/>
      <c r="F22" s="193"/>
      <c r="G22" s="59">
        <f t="shared" si="2"/>
        <v>0</v>
      </c>
      <c r="H22" s="158"/>
      <c r="I22" s="59"/>
      <c r="J22" s="193"/>
      <c r="K22" s="193"/>
      <c r="L22" s="59"/>
      <c r="M22" s="193"/>
      <c r="N22" s="200"/>
      <c r="O22" s="200"/>
      <c r="P22" s="59"/>
      <c r="Q22" s="59"/>
      <c r="R22" s="59"/>
      <c r="S22" s="193"/>
      <c r="T22" s="193"/>
      <c r="U22" s="193"/>
      <c r="V22" s="59"/>
      <c r="W22" s="193"/>
      <c r="X22" s="193"/>
      <c r="Y22" s="193"/>
      <c r="Z22" s="59"/>
      <c r="AA22" s="87">
        <f t="shared" si="0"/>
        <v>0</v>
      </c>
      <c r="AB22" s="58" t="b">
        <f t="shared" si="1"/>
        <v>1</v>
      </c>
    </row>
    <row r="23" spans="1:28" s="51" customFormat="1" ht="15.5" x14ac:dyDescent="0.35">
      <c r="A23" s="51" t="s">
        <v>150</v>
      </c>
      <c r="B23" s="145"/>
      <c r="E23" s="59"/>
      <c r="F23" s="193"/>
      <c r="G23" s="59">
        <f t="shared" si="2"/>
        <v>0</v>
      </c>
      <c r="H23" s="158"/>
      <c r="I23" s="59"/>
      <c r="J23" s="193"/>
      <c r="K23" s="193"/>
      <c r="L23" s="193"/>
      <c r="M23" s="193"/>
      <c r="N23" s="200"/>
      <c r="O23" s="200"/>
      <c r="P23" s="59"/>
      <c r="Q23" s="59"/>
      <c r="R23" s="59"/>
      <c r="S23" s="193"/>
      <c r="T23" s="193"/>
      <c r="U23" s="59"/>
      <c r="V23" s="59"/>
      <c r="W23" s="193"/>
      <c r="X23" s="193"/>
      <c r="Y23" s="193"/>
      <c r="Z23" s="59"/>
      <c r="AA23" s="87">
        <f t="shared" si="0"/>
        <v>0</v>
      </c>
      <c r="AB23" s="58" t="b">
        <f t="shared" si="1"/>
        <v>1</v>
      </c>
    </row>
    <row r="24" spans="1:28" s="51" customFormat="1" ht="15.5" x14ac:dyDescent="0.35">
      <c r="A24" s="51" t="s">
        <v>151</v>
      </c>
      <c r="B24" s="145"/>
      <c r="E24" s="193"/>
      <c r="F24" s="193"/>
      <c r="G24" s="59">
        <f t="shared" si="2"/>
        <v>0</v>
      </c>
      <c r="H24" s="158"/>
      <c r="I24" s="59"/>
      <c r="L24" s="193"/>
      <c r="M24" s="193"/>
      <c r="N24" s="200"/>
      <c r="O24" s="200"/>
      <c r="P24" s="59"/>
      <c r="Q24" s="59"/>
      <c r="R24" s="59"/>
      <c r="S24" s="193"/>
      <c r="T24" s="193"/>
      <c r="U24" s="59"/>
      <c r="V24" s="59"/>
      <c r="W24" s="193"/>
      <c r="X24" s="193"/>
      <c r="Y24" s="193"/>
      <c r="Z24" s="59"/>
      <c r="AA24" s="87">
        <f t="shared" si="0"/>
        <v>0</v>
      </c>
      <c r="AB24" s="58" t="b">
        <f t="shared" si="1"/>
        <v>1</v>
      </c>
    </row>
    <row r="25" spans="1:28" s="51" customFormat="1" ht="15.5" x14ac:dyDescent="0.35">
      <c r="A25" s="51" t="s">
        <v>152</v>
      </c>
      <c r="B25" s="145"/>
      <c r="E25" s="193"/>
      <c r="F25" s="193"/>
      <c r="G25" s="59">
        <f t="shared" si="2"/>
        <v>0</v>
      </c>
      <c r="H25" s="158"/>
      <c r="I25" s="59"/>
      <c r="J25" s="193"/>
      <c r="K25" s="193"/>
      <c r="L25" s="193"/>
      <c r="M25" s="193"/>
      <c r="N25" s="200"/>
      <c r="O25" s="200"/>
      <c r="P25" s="59"/>
      <c r="Q25" s="59"/>
      <c r="R25" s="59"/>
      <c r="S25" s="193"/>
      <c r="T25" s="193"/>
      <c r="U25" s="59"/>
      <c r="V25" s="59"/>
      <c r="W25" s="193"/>
      <c r="X25" s="193"/>
      <c r="Y25" s="193"/>
      <c r="Z25" s="59"/>
      <c r="AA25" s="87">
        <f t="shared" si="0"/>
        <v>0</v>
      </c>
      <c r="AB25" s="58" t="b">
        <f t="shared" si="1"/>
        <v>1</v>
      </c>
    </row>
    <row r="26" spans="1:28" s="51" customFormat="1" ht="15.5" x14ac:dyDescent="0.35">
      <c r="A26" s="51" t="s">
        <v>153</v>
      </c>
      <c r="B26" s="145"/>
      <c r="E26" s="193"/>
      <c r="F26" s="193"/>
      <c r="G26" s="59">
        <f t="shared" si="2"/>
        <v>0</v>
      </c>
      <c r="H26" s="158"/>
      <c r="I26" s="59"/>
      <c r="J26" s="193"/>
      <c r="K26" s="193"/>
      <c r="L26" s="193"/>
      <c r="M26" s="193"/>
      <c r="N26" s="200"/>
      <c r="O26" s="200"/>
      <c r="P26" s="59"/>
      <c r="Q26" s="59"/>
      <c r="R26" s="59"/>
      <c r="S26" s="193"/>
      <c r="T26" s="193"/>
      <c r="U26" s="59"/>
      <c r="V26" s="59"/>
      <c r="W26" s="193"/>
      <c r="X26" s="193"/>
      <c r="Y26" s="193"/>
      <c r="Z26" s="59"/>
      <c r="AA26" s="87">
        <f t="shared" si="0"/>
        <v>0</v>
      </c>
      <c r="AB26" s="58" t="b">
        <f t="shared" si="1"/>
        <v>1</v>
      </c>
    </row>
    <row r="27" spans="1:28" s="51" customFormat="1" ht="15.5" x14ac:dyDescent="0.35">
      <c r="A27" s="51" t="s">
        <v>154</v>
      </c>
      <c r="B27" s="145"/>
      <c r="E27" s="59"/>
      <c r="F27" s="59"/>
      <c r="G27" s="59">
        <f t="shared" si="2"/>
        <v>0</v>
      </c>
      <c r="H27" s="158"/>
      <c r="I27" s="59"/>
      <c r="J27" s="193"/>
      <c r="K27" s="193"/>
      <c r="L27" s="59"/>
      <c r="M27" s="59"/>
      <c r="N27" s="200"/>
      <c r="O27" s="200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87">
        <f>F4</f>
        <v>0</v>
      </c>
      <c r="AB27" s="58" t="b">
        <f t="shared" si="1"/>
        <v>1</v>
      </c>
    </row>
    <row r="28" spans="1:28" s="51" customFormat="1" ht="15.5" x14ac:dyDescent="0.35">
      <c r="A28" s="51" t="s">
        <v>155</v>
      </c>
      <c r="B28" s="145"/>
      <c r="E28" s="59"/>
      <c r="F28" s="59"/>
      <c r="G28" s="59">
        <f t="shared" si="2"/>
        <v>0</v>
      </c>
      <c r="H28" s="158"/>
      <c r="I28" s="59"/>
      <c r="J28" s="193"/>
      <c r="K28" s="193"/>
      <c r="L28" s="59"/>
      <c r="M28" s="59"/>
      <c r="N28" s="200"/>
      <c r="O28" s="200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87">
        <f>F5</f>
        <v>0</v>
      </c>
      <c r="AB28" s="58" t="b">
        <f t="shared" si="1"/>
        <v>1</v>
      </c>
    </row>
    <row r="29" spans="1:28" s="51" customFormat="1" ht="15.5" x14ac:dyDescent="0.35">
      <c r="A29" s="51" t="s">
        <v>156</v>
      </c>
      <c r="B29" s="145"/>
      <c r="E29" s="59"/>
      <c r="F29" s="59"/>
      <c r="G29" s="59">
        <f t="shared" si="2"/>
        <v>0</v>
      </c>
      <c r="H29" s="158"/>
      <c r="I29" s="59"/>
      <c r="J29" s="193"/>
      <c r="K29" s="193"/>
      <c r="L29" s="59"/>
      <c r="M29" s="59"/>
      <c r="N29" s="200"/>
      <c r="O29" s="200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87">
        <f t="shared" ref="AA29:AA43" si="4">F29</f>
        <v>0</v>
      </c>
      <c r="AB29" s="58" t="b">
        <f t="shared" si="1"/>
        <v>1</v>
      </c>
    </row>
    <row r="30" spans="1:28" s="51" customFormat="1" ht="15.5" x14ac:dyDescent="0.35">
      <c r="A30" s="51" t="s">
        <v>157</v>
      </c>
      <c r="B30" s="145"/>
      <c r="E30" s="59"/>
      <c r="F30" s="59"/>
      <c r="G30" s="59">
        <f t="shared" si="2"/>
        <v>0</v>
      </c>
      <c r="H30" s="160"/>
      <c r="I30" s="59"/>
      <c r="J30" s="193"/>
      <c r="K30" s="193"/>
      <c r="L30" s="59"/>
      <c r="M30" s="59"/>
      <c r="N30" s="200"/>
      <c r="O30" s="200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87">
        <f t="shared" si="4"/>
        <v>0</v>
      </c>
      <c r="AB30" s="58" t="b">
        <f t="shared" si="1"/>
        <v>1</v>
      </c>
    </row>
    <row r="31" spans="1:28" s="51" customFormat="1" ht="15.5" x14ac:dyDescent="0.35">
      <c r="A31" s="51" t="s">
        <v>158</v>
      </c>
      <c r="B31" s="145"/>
      <c r="E31" s="59"/>
      <c r="F31" s="59"/>
      <c r="G31" s="59">
        <f t="shared" si="2"/>
        <v>0</v>
      </c>
      <c r="H31" s="160"/>
      <c r="I31" s="59"/>
      <c r="J31" s="193"/>
      <c r="K31" s="193"/>
      <c r="L31" s="59"/>
      <c r="M31" s="59"/>
      <c r="N31" s="200"/>
      <c r="O31" s="200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87">
        <f t="shared" si="4"/>
        <v>0</v>
      </c>
      <c r="AB31" s="58" t="b">
        <f t="shared" si="1"/>
        <v>1</v>
      </c>
    </row>
    <row r="32" spans="1:28" s="51" customFormat="1" ht="15.5" x14ac:dyDescent="0.35">
      <c r="A32" s="51" t="s">
        <v>159</v>
      </c>
      <c r="B32" s="145"/>
      <c r="E32" s="59"/>
      <c r="F32" s="59"/>
      <c r="G32" s="59">
        <f t="shared" si="2"/>
        <v>0</v>
      </c>
      <c r="H32" s="160"/>
      <c r="I32" s="59"/>
      <c r="J32" s="193"/>
      <c r="K32" s="193"/>
      <c r="L32" s="59"/>
      <c r="M32" s="59"/>
      <c r="N32" s="200"/>
      <c r="O32" s="200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87">
        <f t="shared" si="4"/>
        <v>0</v>
      </c>
      <c r="AB32" s="58" t="b">
        <f t="shared" si="1"/>
        <v>1</v>
      </c>
    </row>
    <row r="33" spans="1:28" ht="15.5" x14ac:dyDescent="0.35">
      <c r="A33" s="51" t="s">
        <v>160</v>
      </c>
      <c r="B33" s="145"/>
      <c r="C33" s="51"/>
      <c r="D33" s="51"/>
      <c r="E33" s="59"/>
      <c r="F33" s="59"/>
      <c r="G33" s="59">
        <f t="shared" si="2"/>
        <v>0</v>
      </c>
      <c r="H33" s="160"/>
      <c r="I33" s="51"/>
      <c r="J33" s="51"/>
      <c r="K33" s="51"/>
      <c r="L33" s="51"/>
      <c r="M33" s="51"/>
      <c r="N33" s="51"/>
      <c r="O33" s="59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9"/>
      <c r="AA33" s="87">
        <f t="shared" si="4"/>
        <v>0</v>
      </c>
      <c r="AB33" s="58" t="b">
        <f t="shared" si="1"/>
        <v>1</v>
      </c>
    </row>
    <row r="34" spans="1:28" s="51" customFormat="1" ht="15.5" x14ac:dyDescent="0.35">
      <c r="A34" s="51" t="s">
        <v>161</v>
      </c>
      <c r="B34" s="145"/>
      <c r="E34" s="59"/>
      <c r="F34" s="59"/>
      <c r="G34" s="59">
        <f t="shared" si="2"/>
        <v>0</v>
      </c>
      <c r="H34" s="160"/>
      <c r="I34" s="59"/>
      <c r="J34" s="193"/>
      <c r="K34" s="193"/>
      <c r="L34" s="59"/>
      <c r="M34" s="59"/>
      <c r="N34" s="200"/>
      <c r="O34" s="200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87">
        <f t="shared" si="4"/>
        <v>0</v>
      </c>
      <c r="AB34" s="58" t="b">
        <f t="shared" si="1"/>
        <v>1</v>
      </c>
    </row>
    <row r="35" spans="1:28" s="51" customFormat="1" ht="15.5" x14ac:dyDescent="0.35">
      <c r="A35" s="51" t="s">
        <v>162</v>
      </c>
      <c r="B35" s="145"/>
      <c r="E35" s="59"/>
      <c r="F35" s="59"/>
      <c r="G35" s="59">
        <f t="shared" si="2"/>
        <v>0</v>
      </c>
      <c r="H35" s="160"/>
      <c r="I35" s="59"/>
      <c r="J35" s="193"/>
      <c r="K35" s="193"/>
      <c r="L35" s="59"/>
      <c r="M35" s="59"/>
      <c r="N35" s="200"/>
      <c r="O35" s="200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87">
        <f t="shared" si="4"/>
        <v>0</v>
      </c>
      <c r="AB35" s="58" t="b">
        <f t="shared" si="1"/>
        <v>1</v>
      </c>
    </row>
    <row r="36" spans="1:28" s="51" customFormat="1" ht="15.5" x14ac:dyDescent="0.35">
      <c r="A36" s="51" t="s">
        <v>163</v>
      </c>
      <c r="B36" s="145"/>
      <c r="E36" s="59"/>
      <c r="F36" s="59"/>
      <c r="G36" s="59">
        <f t="shared" si="2"/>
        <v>0</v>
      </c>
      <c r="H36" s="160"/>
      <c r="I36" s="59"/>
      <c r="J36" s="193"/>
      <c r="K36" s="193"/>
      <c r="L36" s="59"/>
      <c r="M36" s="59"/>
      <c r="N36" s="200"/>
      <c r="O36" s="200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87">
        <f t="shared" si="4"/>
        <v>0</v>
      </c>
      <c r="AB36" s="58" t="b">
        <f t="shared" si="1"/>
        <v>1</v>
      </c>
    </row>
    <row r="37" spans="1:28" s="51" customFormat="1" ht="15.5" x14ac:dyDescent="0.35">
      <c r="A37" s="51" t="s">
        <v>164</v>
      </c>
      <c r="B37" s="145"/>
      <c r="E37" s="59"/>
      <c r="F37" s="59"/>
      <c r="G37" s="59">
        <f t="shared" si="2"/>
        <v>0</v>
      </c>
      <c r="H37" s="160"/>
      <c r="I37" s="59"/>
      <c r="J37" s="193"/>
      <c r="K37" s="193"/>
      <c r="L37" s="59"/>
      <c r="M37" s="59"/>
      <c r="N37" s="200"/>
      <c r="O37" s="200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87">
        <f t="shared" si="4"/>
        <v>0</v>
      </c>
      <c r="AB37" s="58" t="b">
        <f t="shared" si="1"/>
        <v>1</v>
      </c>
    </row>
    <row r="38" spans="1:28" s="51" customFormat="1" ht="15.5" x14ac:dyDescent="0.35">
      <c r="A38" s="51" t="s">
        <v>165</v>
      </c>
      <c r="B38" s="145"/>
      <c r="E38" s="59"/>
      <c r="F38" s="59"/>
      <c r="G38" s="59">
        <f t="shared" si="2"/>
        <v>0</v>
      </c>
      <c r="H38" s="160"/>
      <c r="I38" s="59"/>
      <c r="J38" s="193"/>
      <c r="K38" s="193"/>
      <c r="L38" s="59"/>
      <c r="M38" s="59"/>
      <c r="N38" s="200"/>
      <c r="O38" s="200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87">
        <f t="shared" si="4"/>
        <v>0</v>
      </c>
      <c r="AB38" s="58" t="b">
        <f t="shared" si="1"/>
        <v>1</v>
      </c>
    </row>
    <row r="39" spans="1:28" s="51" customFormat="1" ht="15.5" x14ac:dyDescent="0.35">
      <c r="A39" s="51" t="s">
        <v>166</v>
      </c>
      <c r="B39" s="145"/>
      <c r="E39" s="59"/>
      <c r="F39" s="59"/>
      <c r="G39" s="59">
        <f t="shared" si="2"/>
        <v>0</v>
      </c>
      <c r="H39" s="160"/>
      <c r="I39" s="59"/>
      <c r="J39" s="193"/>
      <c r="K39" s="193"/>
      <c r="L39" s="59"/>
      <c r="M39" s="59"/>
      <c r="N39" s="200"/>
      <c r="O39" s="200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87">
        <f t="shared" si="4"/>
        <v>0</v>
      </c>
      <c r="AB39" s="58" t="b">
        <f t="shared" si="1"/>
        <v>1</v>
      </c>
    </row>
    <row r="40" spans="1:28" s="51" customFormat="1" ht="15.5" x14ac:dyDescent="0.35">
      <c r="A40" s="51" t="s">
        <v>167</v>
      </c>
      <c r="B40" s="145"/>
      <c r="E40" s="59"/>
      <c r="F40" s="59"/>
      <c r="G40" s="59">
        <f t="shared" si="2"/>
        <v>0</v>
      </c>
      <c r="H40" s="160"/>
      <c r="I40" s="59"/>
      <c r="J40" s="193"/>
      <c r="K40" s="193"/>
      <c r="L40" s="59"/>
      <c r="M40" s="59"/>
      <c r="N40" s="200"/>
      <c r="O40" s="200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87">
        <f t="shared" si="4"/>
        <v>0</v>
      </c>
      <c r="AB40" s="58" t="b">
        <f t="shared" si="1"/>
        <v>1</v>
      </c>
    </row>
    <row r="41" spans="1:28" s="51" customFormat="1" ht="15.5" x14ac:dyDescent="0.35">
      <c r="A41" s="51" t="s">
        <v>168</v>
      </c>
      <c r="B41" s="145"/>
      <c r="E41" s="59"/>
      <c r="F41" s="59"/>
      <c r="G41" s="59">
        <f t="shared" si="2"/>
        <v>0</v>
      </c>
      <c r="H41" s="160"/>
      <c r="I41" s="59"/>
      <c r="J41" s="193"/>
      <c r="K41" s="193"/>
      <c r="L41" s="59"/>
      <c r="M41" s="59"/>
      <c r="N41" s="200"/>
      <c r="O41" s="200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87">
        <f t="shared" si="4"/>
        <v>0</v>
      </c>
      <c r="AB41" s="58" t="b">
        <f t="shared" si="1"/>
        <v>1</v>
      </c>
    </row>
    <row r="42" spans="1:28" s="51" customFormat="1" ht="15.5" x14ac:dyDescent="0.35">
      <c r="A42" s="51" t="s">
        <v>169</v>
      </c>
      <c r="B42" s="145"/>
      <c r="E42" s="59"/>
      <c r="F42" s="59"/>
      <c r="G42" s="59">
        <f t="shared" si="2"/>
        <v>0</v>
      </c>
      <c r="H42" s="160"/>
      <c r="I42" s="59"/>
      <c r="J42" s="193"/>
      <c r="K42" s="193"/>
      <c r="L42" s="59"/>
      <c r="M42" s="59"/>
      <c r="N42" s="200"/>
      <c r="O42" s="200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87">
        <f t="shared" si="4"/>
        <v>0</v>
      </c>
      <c r="AB42" s="58" t="b">
        <f t="shared" si="1"/>
        <v>1</v>
      </c>
    </row>
    <row r="43" spans="1:28" s="51" customFormat="1" ht="15.5" x14ac:dyDescent="0.35">
      <c r="A43" s="51" t="s">
        <v>170</v>
      </c>
      <c r="B43" s="145"/>
      <c r="E43" s="59"/>
      <c r="F43" s="59"/>
      <c r="G43" s="59">
        <f t="shared" si="2"/>
        <v>0</v>
      </c>
      <c r="H43" s="160"/>
      <c r="I43" s="59"/>
      <c r="J43" s="193"/>
      <c r="K43" s="193"/>
      <c r="L43" s="59"/>
      <c r="M43" s="59"/>
      <c r="N43" s="200"/>
      <c r="O43" s="200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87">
        <f t="shared" si="4"/>
        <v>0</v>
      </c>
      <c r="AB43" s="58" t="b">
        <f t="shared" si="1"/>
        <v>1</v>
      </c>
    </row>
    <row r="44" spans="1:28" s="51" customFormat="1" ht="15.5" x14ac:dyDescent="0.35">
      <c r="B44" s="145"/>
      <c r="E44" s="59"/>
      <c r="F44" s="59"/>
      <c r="G44" s="59"/>
      <c r="H44" s="160"/>
      <c r="I44" s="59"/>
      <c r="J44" s="193"/>
      <c r="K44" s="193"/>
      <c r="L44" s="59"/>
      <c r="M44" s="59"/>
      <c r="N44" s="200"/>
      <c r="O44" s="200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87"/>
      <c r="AB44" s="58"/>
    </row>
    <row r="45" spans="1:28" ht="16" thickBot="1" x14ac:dyDescent="0.4">
      <c r="A45" s="51"/>
      <c r="B45" s="145"/>
      <c r="C45" s="51"/>
      <c r="D45" s="51"/>
      <c r="E45" s="59"/>
      <c r="F45" s="59"/>
      <c r="G45" s="59"/>
      <c r="H45" s="160"/>
      <c r="I45" s="51"/>
      <c r="J45" s="51"/>
      <c r="K45" s="51"/>
      <c r="L45" s="59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87"/>
      <c r="AB45" s="58"/>
    </row>
    <row r="46" spans="1:28" ht="16" thickBot="1" x14ac:dyDescent="0.4">
      <c r="A46" s="33"/>
      <c r="B46" s="34"/>
      <c r="C46" s="35"/>
      <c r="D46" s="36" t="s">
        <v>27</v>
      </c>
      <c r="E46" s="36">
        <f>SUM(E4:E45)</f>
        <v>1378.53</v>
      </c>
      <c r="F46" s="36">
        <f>SUM(F4:F45)</f>
        <v>0</v>
      </c>
      <c r="G46" s="36">
        <f>SUM(G4:G45)</f>
        <v>1378.53</v>
      </c>
      <c r="H46" s="173"/>
      <c r="I46" s="37">
        <f>SUM(I4:I45)</f>
        <v>123.84</v>
      </c>
      <c r="J46" s="37">
        <f t="shared" ref="J46:Y46" si="5">SUM(J4:J45)</f>
        <v>1176.69</v>
      </c>
      <c r="K46" s="37">
        <f t="shared" si="5"/>
        <v>0</v>
      </c>
      <c r="L46" s="37">
        <f t="shared" si="5"/>
        <v>78</v>
      </c>
      <c r="M46" s="37">
        <f t="shared" si="5"/>
        <v>0</v>
      </c>
      <c r="N46" s="37">
        <f t="shared" si="5"/>
        <v>0</v>
      </c>
      <c r="O46" s="37">
        <f t="shared" si="5"/>
        <v>0</v>
      </c>
      <c r="P46" s="37">
        <f t="shared" si="5"/>
        <v>0</v>
      </c>
      <c r="Q46" s="37">
        <f t="shared" si="5"/>
        <v>123.84</v>
      </c>
      <c r="R46" s="37">
        <f t="shared" si="5"/>
        <v>0</v>
      </c>
      <c r="S46" s="37">
        <f t="shared" si="5"/>
        <v>0</v>
      </c>
      <c r="T46" s="37">
        <f t="shared" si="5"/>
        <v>0</v>
      </c>
      <c r="U46" s="37">
        <f t="shared" si="5"/>
        <v>0</v>
      </c>
      <c r="V46" s="37">
        <f t="shared" si="5"/>
        <v>0</v>
      </c>
      <c r="W46" s="37">
        <f t="shared" si="5"/>
        <v>0</v>
      </c>
      <c r="X46" s="37">
        <f t="shared" si="5"/>
        <v>0</v>
      </c>
      <c r="Y46" s="37">
        <f t="shared" si="5"/>
        <v>0</v>
      </c>
      <c r="Z46" s="52">
        <f>SUM(Z4:Z45)</f>
        <v>0</v>
      </c>
      <c r="AA46" s="85">
        <f>SUM(AA4:AA45)</f>
        <v>0</v>
      </c>
      <c r="AB46" s="58" t="b">
        <f t="shared" si="1"/>
        <v>1</v>
      </c>
    </row>
    <row r="47" spans="1:28" ht="17" customHeight="1" x14ac:dyDescent="0.25">
      <c r="C47" s="153" t="s">
        <v>98</v>
      </c>
      <c r="D47" s="154">
        <f>SUM(E33:E40)+E31</f>
        <v>0</v>
      </c>
    </row>
    <row r="48" spans="1:28" ht="15.5" x14ac:dyDescent="0.35">
      <c r="E48" s="45"/>
      <c r="F48" s="45"/>
      <c r="G48" s="45"/>
      <c r="H48" s="171" t="s">
        <v>27</v>
      </c>
      <c r="I48" s="170">
        <f>SUM(J46:Z46)</f>
        <v>1378.53</v>
      </c>
      <c r="J48" t="s">
        <v>107</v>
      </c>
      <c r="P48" s="51"/>
      <c r="Q48" s="51"/>
      <c r="R48" s="51"/>
    </row>
    <row r="49" spans="3:33" ht="15.5" x14ac:dyDescent="0.35">
      <c r="C49" s="29" t="s">
        <v>57</v>
      </c>
      <c r="D49" s="38">
        <v>10161.61</v>
      </c>
      <c r="E49" s="29"/>
      <c r="F49" s="29"/>
      <c r="G49" s="29"/>
      <c r="H49" s="172" t="s">
        <v>104</v>
      </c>
      <c r="I49" s="170">
        <f>E46-J49</f>
        <v>201.83999999999992</v>
      </c>
      <c r="J49" s="44">
        <f>J46+K46</f>
        <v>1176.69</v>
      </c>
      <c r="K49" s="44"/>
      <c r="L49" s="29"/>
      <c r="N49" s="31"/>
      <c r="O49" s="31"/>
    </row>
    <row r="50" spans="3:33" ht="15.5" x14ac:dyDescent="0.35">
      <c r="C50" s="29" t="s">
        <v>34</v>
      </c>
      <c r="D50" s="38">
        <f>Receipts!E11</f>
        <v>4544.5</v>
      </c>
      <c r="E50" s="29"/>
      <c r="F50" s="29"/>
      <c r="G50" s="29"/>
      <c r="H50" s="29"/>
    </row>
    <row r="51" spans="3:33" ht="15.5" x14ac:dyDescent="0.35">
      <c r="C51" s="29" t="s">
        <v>35</v>
      </c>
      <c r="D51" s="38">
        <f>E46</f>
        <v>1378.53</v>
      </c>
      <c r="E51" s="29"/>
      <c r="F51" s="29"/>
      <c r="G51" s="29"/>
      <c r="I51" s="206" t="s">
        <v>83</v>
      </c>
      <c r="J51" s="206"/>
      <c r="K51" s="206"/>
      <c r="L51" s="206"/>
      <c r="M51" s="206"/>
      <c r="N51" s="206"/>
      <c r="O51" s="206"/>
    </row>
    <row r="52" spans="3:33" ht="16" thickBot="1" x14ac:dyDescent="0.4">
      <c r="C52" s="29" t="s">
        <v>44</v>
      </c>
      <c r="D52" s="39">
        <f>D49+D50-D51</f>
        <v>13327.58</v>
      </c>
      <c r="E52" s="40"/>
      <c r="G52" s="29"/>
      <c r="H52" s="29"/>
      <c r="L52" s="29"/>
      <c r="N52" s="31"/>
      <c r="O52" s="31"/>
    </row>
    <row r="53" spans="3:33" ht="63" thickTop="1" x14ac:dyDescent="0.4">
      <c r="C53" s="29"/>
      <c r="D53" s="29"/>
      <c r="E53" s="144">
        <v>15520.43</v>
      </c>
      <c r="F53" s="50" t="s">
        <v>36</v>
      </c>
      <c r="G53" s="181"/>
      <c r="H53" s="191"/>
      <c r="I53" s="189"/>
    </row>
    <row r="54" spans="3:33" ht="31.5" thickBot="1" x14ac:dyDescent="0.4">
      <c r="C54" s="29"/>
      <c r="D54" s="152" t="s">
        <v>120</v>
      </c>
      <c r="E54" s="39">
        <f>E53</f>
        <v>15520.43</v>
      </c>
      <c r="F54" s="192">
        <f>D52-E54</f>
        <v>-2192.8500000000004</v>
      </c>
      <c r="G54" s="50" t="s">
        <v>37</v>
      </c>
    </row>
    <row r="55" spans="3:33" ht="16" thickTop="1" x14ac:dyDescent="0.35">
      <c r="C55" s="30"/>
      <c r="D55" s="30"/>
      <c r="E55" s="41"/>
      <c r="F55" s="43"/>
      <c r="G55" s="29"/>
    </row>
    <row r="56" spans="3:33" ht="15.5" x14ac:dyDescent="0.35">
      <c r="C56" s="50"/>
      <c r="D56" s="50"/>
      <c r="E56" s="42"/>
      <c r="F56" s="42"/>
      <c r="G56" s="2"/>
    </row>
    <row r="57" spans="3:33" s="84" customFormat="1" x14ac:dyDescent="0.25">
      <c r="C57" s="83"/>
      <c r="D57" s="83"/>
      <c r="E57" s="83"/>
      <c r="F57" s="83"/>
      <c r="G57" s="83"/>
      <c r="AA57" s="86"/>
    </row>
    <row r="58" spans="3:33" x14ac:dyDescent="0.25">
      <c r="N58" s="32"/>
      <c r="O58" s="32"/>
    </row>
    <row r="59" spans="3:33" ht="15.5" x14ac:dyDescent="0.35">
      <c r="L59" s="29"/>
      <c r="O59" s="29"/>
      <c r="P59" s="29"/>
      <c r="Q59" s="29"/>
      <c r="R59" s="29"/>
      <c r="S59" s="146"/>
      <c r="T59" s="149"/>
      <c r="U59" s="29"/>
      <c r="V59" s="29"/>
      <c r="W59" s="29"/>
      <c r="X59" s="29"/>
      <c r="Y59" s="29"/>
      <c r="Z59" s="29"/>
      <c r="AE59" s="29"/>
      <c r="AF59" s="29"/>
      <c r="AG59" s="29"/>
    </row>
    <row r="60" spans="3:33" ht="15.5" x14ac:dyDescent="0.35">
      <c r="L60" s="29"/>
      <c r="O60" s="29"/>
      <c r="P60" s="29"/>
      <c r="Q60" s="29"/>
      <c r="R60" s="29"/>
      <c r="S60" s="146"/>
      <c r="T60" s="149"/>
      <c r="U60" s="29"/>
      <c r="V60" s="29"/>
      <c r="W60" s="29"/>
      <c r="X60" s="29"/>
      <c r="Y60" s="29"/>
      <c r="Z60" s="29"/>
      <c r="AE60" s="29"/>
      <c r="AF60" s="29"/>
      <c r="AG60" s="29"/>
    </row>
    <row r="61" spans="3:33" ht="15.5" x14ac:dyDescent="0.35">
      <c r="L61" s="29"/>
      <c r="O61" s="29"/>
      <c r="P61" s="29"/>
      <c r="Q61" s="29"/>
      <c r="R61" s="29"/>
      <c r="U61" s="29"/>
      <c r="V61" s="29"/>
      <c r="W61" s="29"/>
      <c r="X61" s="29"/>
      <c r="Y61" s="29"/>
      <c r="Z61" s="29"/>
      <c r="AE61" s="29"/>
      <c r="AF61" s="29"/>
      <c r="AG61" s="29"/>
    </row>
    <row r="62" spans="3:33" ht="15.5" x14ac:dyDescent="0.35">
      <c r="L62" s="29"/>
      <c r="O62" s="29"/>
      <c r="P62" s="29"/>
      <c r="Q62" s="29"/>
      <c r="R62" s="29"/>
      <c r="U62" s="29"/>
      <c r="V62" s="29"/>
      <c r="W62" s="29"/>
      <c r="X62" s="29"/>
      <c r="Y62" s="29"/>
      <c r="Z62" s="29"/>
      <c r="AE62" s="29"/>
      <c r="AF62" s="29"/>
      <c r="AG62" s="29"/>
    </row>
    <row r="63" spans="3:33" ht="15.5" x14ac:dyDescent="0.35">
      <c r="L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E63" s="29"/>
      <c r="AF63" s="29"/>
      <c r="AG63" s="29"/>
    </row>
    <row r="64" spans="3:33" x14ac:dyDescent="0.25">
      <c r="L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E64" s="2"/>
      <c r="AF64" s="2"/>
      <c r="AG64" s="2"/>
    </row>
    <row r="65" spans="12:33" x14ac:dyDescent="0.25">
      <c r="L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E65" s="2"/>
      <c r="AF65" s="2"/>
      <c r="AG65" s="2"/>
    </row>
    <row r="74" spans="12:33" ht="15" x14ac:dyDescent="0.25">
      <c r="S74" s="146"/>
      <c r="T74" s="149"/>
    </row>
    <row r="75" spans="12:33" ht="15.5" x14ac:dyDescent="0.35">
      <c r="S75" s="148"/>
      <c r="T75" s="59"/>
    </row>
    <row r="76" spans="12:33" ht="15" x14ac:dyDescent="0.25">
      <c r="S76" s="146"/>
      <c r="T76" s="147"/>
    </row>
    <row r="77" spans="12:33" ht="15.5" x14ac:dyDescent="0.25">
      <c r="S77" s="148"/>
      <c r="T77" s="150"/>
    </row>
    <row r="78" spans="12:33" ht="15.5" x14ac:dyDescent="0.25">
      <c r="S78" s="148"/>
      <c r="T78" s="150"/>
    </row>
    <row r="79" spans="12:33" ht="15" x14ac:dyDescent="0.25">
      <c r="S79" s="146"/>
      <c r="T79" s="149"/>
    </row>
    <row r="80" spans="12:33" ht="15" x14ac:dyDescent="0.25">
      <c r="S80" s="146"/>
      <c r="T80" s="149"/>
    </row>
    <row r="81" spans="19:20" ht="15.5" x14ac:dyDescent="0.25">
      <c r="S81" s="146"/>
      <c r="T81" s="150"/>
    </row>
  </sheetData>
  <mergeCells count="9">
    <mergeCell ref="C1:D1"/>
    <mergeCell ref="C2:D2"/>
    <mergeCell ref="I51:O51"/>
    <mergeCell ref="S2:T2"/>
    <mergeCell ref="AA2:AA3"/>
    <mergeCell ref="U2:V2"/>
    <mergeCell ref="J2:L2"/>
    <mergeCell ref="M2:P2"/>
    <mergeCell ref="I1:Z1"/>
  </mergeCells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8" tint="-0.249977111117893"/>
    <pageSetUpPr fitToPage="1"/>
  </sheetPr>
  <dimension ref="A1:G19"/>
  <sheetViews>
    <sheetView workbookViewId="0">
      <selection activeCell="F2" sqref="F2:F7"/>
    </sheetView>
  </sheetViews>
  <sheetFormatPr defaultColWidth="9.1796875" defaultRowHeight="15.5" x14ac:dyDescent="0.35"/>
  <cols>
    <col min="1" max="1" width="14.1796875" style="29" customWidth="1"/>
    <col min="2" max="2" width="12.1796875" style="29" bestFit="1" customWidth="1"/>
    <col min="3" max="3" width="19.1796875" style="29" customWidth="1"/>
    <col min="4" max="4" width="28.81640625" style="29" customWidth="1"/>
    <col min="5" max="5" width="11.453125" style="29" customWidth="1"/>
    <col min="6" max="6" width="9.54296875" style="29" bestFit="1" customWidth="1"/>
    <col min="7" max="7" width="4.453125" style="102" customWidth="1"/>
    <col min="8" max="8" width="10.1796875" style="29" customWidth="1"/>
    <col min="9" max="9" width="13.1796875" style="29" customWidth="1"/>
    <col min="10" max="10" width="26.54296875" style="29" customWidth="1"/>
    <col min="11" max="11" width="9.1796875" style="29"/>
    <col min="12" max="12" width="11.81640625" style="29" customWidth="1"/>
    <col min="13" max="14" width="9.1796875" style="29"/>
    <col min="15" max="15" width="12.1796875" style="29" customWidth="1"/>
    <col min="16" max="16" width="14.54296875" style="29" customWidth="1"/>
    <col min="17" max="17" width="27" style="29" customWidth="1"/>
    <col min="18" max="18" width="9.1796875" style="29"/>
    <col min="19" max="19" width="12.54296875" style="29" customWidth="1"/>
    <col min="20" max="16384" width="9.1796875" style="29"/>
  </cols>
  <sheetData>
    <row r="1" spans="1:6" ht="45" x14ac:dyDescent="0.35">
      <c r="A1" s="64" t="s">
        <v>19</v>
      </c>
      <c r="B1" s="63" t="s">
        <v>16</v>
      </c>
      <c r="C1" s="64" t="s">
        <v>17</v>
      </c>
      <c r="D1" s="64" t="s">
        <v>18</v>
      </c>
      <c r="E1" s="64" t="s">
        <v>47</v>
      </c>
      <c r="F1" s="64" t="s">
        <v>20</v>
      </c>
    </row>
    <row r="2" spans="1:6" x14ac:dyDescent="0.35">
      <c r="A2" s="66"/>
      <c r="B2" s="65"/>
      <c r="C2" s="19"/>
      <c r="D2" s="19"/>
      <c r="E2" s="19"/>
      <c r="F2" s="67"/>
    </row>
    <row r="3" spans="1:6" x14ac:dyDescent="0.35">
      <c r="A3" s="66"/>
      <c r="B3" s="65"/>
      <c r="C3" s="19"/>
      <c r="D3" s="19"/>
      <c r="E3" s="19"/>
      <c r="F3" s="67"/>
    </row>
    <row r="4" spans="1:6" x14ac:dyDescent="0.35">
      <c r="A4" s="66"/>
      <c r="B4" s="65"/>
      <c r="C4" s="19"/>
      <c r="D4" s="19"/>
      <c r="E4" s="19"/>
      <c r="F4" s="67"/>
    </row>
    <row r="5" spans="1:6" x14ac:dyDescent="0.35">
      <c r="A5" s="66"/>
      <c r="B5" s="65"/>
      <c r="C5" s="19"/>
      <c r="D5" s="19"/>
      <c r="E5" s="19"/>
      <c r="F5" s="67"/>
    </row>
    <row r="6" spans="1:6" x14ac:dyDescent="0.35">
      <c r="A6" s="66"/>
      <c r="B6" s="65"/>
      <c r="C6" s="19"/>
      <c r="D6" s="19"/>
      <c r="E6" s="19"/>
      <c r="F6" s="67"/>
    </row>
    <row r="7" spans="1:6" x14ac:dyDescent="0.35">
      <c r="A7" s="66"/>
      <c r="B7" s="65"/>
      <c r="C7" s="19"/>
      <c r="D7" s="19"/>
      <c r="E7" s="19"/>
      <c r="F7" s="67"/>
    </row>
    <row r="8" spans="1:6" x14ac:dyDescent="0.35">
      <c r="B8" s="65"/>
      <c r="C8" s="66"/>
      <c r="D8" s="19"/>
      <c r="E8" s="19"/>
      <c r="F8" s="67"/>
    </row>
    <row r="9" spans="1:6" x14ac:dyDescent="0.35">
      <c r="A9" s="66"/>
      <c r="B9" s="65"/>
      <c r="C9" s="66"/>
      <c r="D9" s="19"/>
      <c r="E9" s="19"/>
      <c r="F9" s="67"/>
    </row>
    <row r="10" spans="1:6" x14ac:dyDescent="0.35">
      <c r="A10" s="66"/>
      <c r="B10" s="65"/>
      <c r="C10" s="66"/>
      <c r="D10" s="19"/>
      <c r="E10" s="19"/>
      <c r="F10" s="67"/>
    </row>
    <row r="11" spans="1:6" x14ac:dyDescent="0.35">
      <c r="A11" s="66"/>
      <c r="B11" s="65"/>
      <c r="C11" s="19"/>
      <c r="D11" s="19"/>
      <c r="E11" s="19"/>
      <c r="F11" s="67"/>
    </row>
    <row r="12" spans="1:6" x14ac:dyDescent="0.35">
      <c r="A12" s="66"/>
      <c r="B12" s="65"/>
      <c r="C12" s="19"/>
      <c r="D12" s="19"/>
      <c r="E12" s="19"/>
      <c r="F12" s="67"/>
    </row>
    <row r="13" spans="1:6" x14ac:dyDescent="0.35">
      <c r="A13" s="66"/>
      <c r="B13" s="65"/>
      <c r="C13" s="19"/>
      <c r="D13" s="19"/>
      <c r="E13" s="19"/>
      <c r="F13" s="67"/>
    </row>
    <row r="14" spans="1:6" x14ac:dyDescent="0.35">
      <c r="A14" s="66"/>
      <c r="B14" s="65"/>
      <c r="C14" s="19"/>
      <c r="D14" s="19"/>
      <c r="E14" s="19"/>
      <c r="F14" s="67"/>
    </row>
    <row r="15" spans="1:6" x14ac:dyDescent="0.35">
      <c r="A15" s="66"/>
      <c r="B15" s="65"/>
      <c r="C15" s="19"/>
      <c r="D15" s="19"/>
      <c r="E15" s="19"/>
      <c r="F15" s="67"/>
    </row>
    <row r="16" spans="1:6" x14ac:dyDescent="0.35">
      <c r="A16" s="66"/>
      <c r="B16" s="65"/>
      <c r="C16" s="19"/>
      <c r="D16" s="19"/>
      <c r="E16" s="19"/>
      <c r="F16" s="67"/>
    </row>
    <row r="17" spans="1:7" x14ac:dyDescent="0.35">
      <c r="A17" s="19"/>
      <c r="B17" s="19"/>
      <c r="C17" s="19"/>
      <c r="D17" s="19"/>
      <c r="E17" s="19"/>
      <c r="F17" s="100"/>
    </row>
    <row r="18" spans="1:7" s="69" customFormat="1" x14ac:dyDescent="0.35">
      <c r="B18" s="68"/>
      <c r="F18" s="101">
        <f>SUM(F2:F17)</f>
        <v>0</v>
      </c>
      <c r="G18" s="103"/>
    </row>
    <row r="19" spans="1:7" x14ac:dyDescent="0.35">
      <c r="A19" s="50"/>
      <c r="F19" s="50"/>
    </row>
  </sheetData>
  <phoneticPr fontId="33" type="noConversion"/>
  <pageMargins left="0.7" right="0.7" top="0.75" bottom="0.75" header="0.3" footer="0.3"/>
  <pageSetup paperSize="9" scale="47" fitToHeight="0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  <pageSetUpPr fitToPage="1"/>
  </sheetPr>
  <dimension ref="A1:N122"/>
  <sheetViews>
    <sheetView zoomScaleNormal="100" zoomScalePageLayoutView="85" workbookViewId="0">
      <selection activeCell="F3" sqref="A3:F3"/>
    </sheetView>
  </sheetViews>
  <sheetFormatPr defaultColWidth="9.1796875" defaultRowHeight="13" x14ac:dyDescent="0.3"/>
  <cols>
    <col min="1" max="1" width="15.1796875" style="8" customWidth="1"/>
    <col min="2" max="2" width="10.1796875" style="8" customWidth="1"/>
    <col min="3" max="3" width="23.90625" style="8" bestFit="1" customWidth="1"/>
    <col min="4" max="4" width="26.1796875" style="9" customWidth="1"/>
    <col min="5" max="5" width="19.453125" style="9" customWidth="1"/>
    <col min="6" max="6" width="17.81640625" style="9" customWidth="1"/>
    <col min="7" max="7" width="4.81640625" style="8" customWidth="1"/>
    <col min="8" max="8" width="9.1796875" style="8"/>
    <col min="9" max="9" width="10.36328125" style="8" bestFit="1" customWidth="1"/>
    <col min="10" max="10" width="11.1796875" style="8" bestFit="1" customWidth="1"/>
    <col min="11" max="11" width="13.54296875" style="8" customWidth="1"/>
    <col min="12" max="12" width="15.1796875" style="8" customWidth="1"/>
    <col min="13" max="16384" width="9.1796875" style="8"/>
  </cols>
  <sheetData>
    <row r="1" spans="1:13" ht="17" thickBot="1" x14ac:dyDescent="0.35">
      <c r="A1" s="219" t="s">
        <v>62</v>
      </c>
      <c r="B1" s="219"/>
      <c r="C1" s="219"/>
      <c r="D1" s="219"/>
      <c r="E1" s="219"/>
      <c r="F1" s="219"/>
    </row>
    <row r="2" spans="1:13" ht="46.5" x14ac:dyDescent="0.3">
      <c r="A2" s="105" t="s">
        <v>61</v>
      </c>
      <c r="B2" s="105" t="s">
        <v>9</v>
      </c>
      <c r="C2" s="106" t="s">
        <v>25</v>
      </c>
      <c r="D2" s="106" t="s">
        <v>0</v>
      </c>
      <c r="E2" s="110" t="s">
        <v>10</v>
      </c>
      <c r="F2" s="111" t="s">
        <v>26</v>
      </c>
    </row>
    <row r="3" spans="1:13" s="49" customFormat="1" ht="16" thickBot="1" x14ac:dyDescent="0.4">
      <c r="A3" s="53"/>
      <c r="B3" s="62"/>
      <c r="C3" s="53"/>
      <c r="D3" s="70"/>
      <c r="E3" s="70"/>
      <c r="F3" s="71"/>
      <c r="K3" s="145"/>
      <c r="M3" s="51"/>
    </row>
    <row r="4" spans="1:13" ht="21.75" customHeight="1" thickBot="1" x14ac:dyDescent="0.4">
      <c r="A4" s="113" t="s">
        <v>59</v>
      </c>
      <c r="B4" s="114">
        <f>SUM(B3:B3)</f>
        <v>0</v>
      </c>
      <c r="C4" s="51"/>
      <c r="D4" s="51"/>
      <c r="E4" s="51"/>
      <c r="F4" s="51"/>
      <c r="K4" s="145"/>
      <c r="M4" s="51"/>
    </row>
    <row r="5" spans="1:13" ht="13.5" customHeight="1" x14ac:dyDescent="0.35">
      <c r="A5" s="10"/>
      <c r="B5" s="104"/>
      <c r="C5" s="17"/>
      <c r="D5" s="8"/>
      <c r="E5" s="8"/>
      <c r="F5" s="8"/>
      <c r="K5" s="145"/>
      <c r="M5" s="51"/>
    </row>
    <row r="6" spans="1:13" ht="20.25" customHeight="1" thickBot="1" x14ac:dyDescent="0.4">
      <c r="A6" s="95" t="s">
        <v>121</v>
      </c>
      <c r="B6" s="95"/>
      <c r="C6" s="95"/>
      <c r="D6" s="182"/>
      <c r="E6" s="48"/>
      <c r="F6" s="48"/>
      <c r="I6" s="51"/>
      <c r="K6" s="145"/>
      <c r="M6" s="51"/>
    </row>
    <row r="7" spans="1:13" ht="20.25" customHeight="1" x14ac:dyDescent="0.35">
      <c r="A7" s="105" t="s">
        <v>61</v>
      </c>
      <c r="B7" s="105" t="s">
        <v>9</v>
      </c>
      <c r="C7" s="110" t="s">
        <v>25</v>
      </c>
      <c r="D7" s="179" t="s">
        <v>0</v>
      </c>
      <c r="E7" s="179" t="s">
        <v>10</v>
      </c>
      <c r="F7" s="187" t="s">
        <v>65</v>
      </c>
      <c r="I7" s="51"/>
      <c r="K7" s="145"/>
      <c r="M7" s="51"/>
    </row>
    <row r="8" spans="1:13" ht="15.5" x14ac:dyDescent="0.35">
      <c r="A8" s="53"/>
      <c r="B8" s="139"/>
      <c r="C8" s="53"/>
      <c r="D8" s="70"/>
      <c r="E8" s="89"/>
      <c r="F8" s="116"/>
      <c r="J8" s="145"/>
      <c r="L8" s="51"/>
    </row>
    <row r="9" spans="1:13" ht="15.5" x14ac:dyDescent="0.35">
      <c r="A9" s="53"/>
      <c r="B9" s="139"/>
      <c r="C9" s="53"/>
      <c r="D9" s="70"/>
      <c r="E9" s="89"/>
      <c r="F9" s="116"/>
      <c r="J9" s="145"/>
      <c r="L9" s="51"/>
    </row>
    <row r="10" spans="1:13" ht="15.5" x14ac:dyDescent="0.35">
      <c r="A10" s="53"/>
      <c r="B10" s="139"/>
      <c r="C10" s="53"/>
      <c r="D10" s="70"/>
      <c r="E10" s="89"/>
      <c r="F10" s="116"/>
      <c r="J10" s="145"/>
      <c r="L10" s="51"/>
    </row>
    <row r="11" spans="1:13" ht="15.5" x14ac:dyDescent="0.35">
      <c r="A11" s="53"/>
      <c r="B11" s="139"/>
      <c r="C11" s="53"/>
      <c r="D11" s="70"/>
      <c r="E11" s="89"/>
      <c r="F11" s="116"/>
      <c r="J11" s="145"/>
      <c r="L11" s="51"/>
    </row>
    <row r="12" spans="1:13" ht="15.5" x14ac:dyDescent="0.35">
      <c r="A12" s="53"/>
      <c r="B12" s="139"/>
      <c r="C12" s="70"/>
      <c r="D12" s="70"/>
      <c r="E12" s="89"/>
      <c r="F12" s="116"/>
      <c r="J12" s="145"/>
      <c r="K12" s="51"/>
      <c r="L12" s="51"/>
    </row>
    <row r="13" spans="1:13" ht="15.5" x14ac:dyDescent="0.35">
      <c r="A13" s="55" t="s">
        <v>27</v>
      </c>
      <c r="B13" s="56">
        <f>SUM(B8:B12)</f>
        <v>0</v>
      </c>
      <c r="C13" s="53"/>
      <c r="D13" s="53"/>
      <c r="E13" s="112"/>
      <c r="F13" s="53"/>
      <c r="I13" s="51"/>
    </row>
    <row r="14" spans="1:13" ht="15.5" x14ac:dyDescent="0.35">
      <c r="D14" s="8"/>
      <c r="E14" s="17"/>
      <c r="F14" s="8"/>
      <c r="I14" s="51"/>
    </row>
    <row r="15" spans="1:13" ht="15" x14ac:dyDescent="0.3">
      <c r="A15" s="224" t="s">
        <v>46</v>
      </c>
      <c r="B15" s="225"/>
      <c r="C15" s="225"/>
      <c r="D15" s="225"/>
      <c r="E15" s="225"/>
      <c r="F15" s="8"/>
    </row>
    <row r="16" spans="1:13" ht="15" x14ac:dyDescent="0.3">
      <c r="A16" s="107" t="s">
        <v>9</v>
      </c>
      <c r="B16" s="221" t="s">
        <v>52</v>
      </c>
      <c r="C16" s="222"/>
      <c r="D16" s="223" t="s">
        <v>53</v>
      </c>
      <c r="E16" s="223"/>
      <c r="F16" s="8" t="s">
        <v>106</v>
      </c>
      <c r="G16" s="8" t="s">
        <v>119</v>
      </c>
    </row>
    <row r="17" spans="1:10" ht="22.5" customHeight="1" x14ac:dyDescent="0.35">
      <c r="A17" s="117"/>
      <c r="B17" s="228"/>
      <c r="C17" s="229"/>
      <c r="D17" s="228"/>
      <c r="E17" s="229"/>
      <c r="F17" s="188"/>
      <c r="G17" s="190"/>
    </row>
    <row r="18" spans="1:10" ht="15.5" x14ac:dyDescent="0.35">
      <c r="A18" s="117"/>
      <c r="B18" s="226"/>
      <c r="C18" s="227"/>
      <c r="D18" s="228"/>
      <c r="E18" s="229"/>
      <c r="F18" s="188"/>
      <c r="G18" s="190"/>
    </row>
    <row r="19" spans="1:10" ht="15.5" x14ac:dyDescent="0.35">
      <c r="A19" s="117"/>
      <c r="B19" s="226"/>
      <c r="C19" s="227"/>
      <c r="D19" s="8"/>
      <c r="E19" s="8"/>
      <c r="F19" s="8"/>
      <c r="G19" s="190"/>
    </row>
    <row r="20" spans="1:10" x14ac:dyDescent="0.3">
      <c r="D20" s="8"/>
      <c r="E20" s="8"/>
      <c r="F20" s="8"/>
      <c r="J20" s="3"/>
    </row>
    <row r="21" spans="1:10" ht="15.5" x14ac:dyDescent="0.35">
      <c r="A21" s="220" t="s">
        <v>63</v>
      </c>
      <c r="B21" s="220"/>
      <c r="C21" s="220"/>
      <c r="D21" s="220"/>
      <c r="E21" s="51"/>
      <c r="F21" s="8"/>
      <c r="J21" s="3"/>
    </row>
    <row r="22" spans="1:10" ht="15" x14ac:dyDescent="0.3">
      <c r="A22" s="161" t="s">
        <v>11</v>
      </c>
      <c r="B22" s="161" t="s">
        <v>110</v>
      </c>
      <c r="C22" s="230" t="s">
        <v>0</v>
      </c>
      <c r="D22" s="230"/>
      <c r="E22" s="161" t="s">
        <v>9</v>
      </c>
      <c r="F22" s="159"/>
    </row>
    <row r="23" spans="1:10" ht="15.5" x14ac:dyDescent="0.35">
      <c r="A23" s="166"/>
      <c r="B23" s="88"/>
      <c r="C23" s="231"/>
      <c r="D23" s="231"/>
      <c r="E23" s="62"/>
      <c r="F23" s="159"/>
    </row>
    <row r="24" spans="1:10" ht="15.5" x14ac:dyDescent="0.35">
      <c r="A24" s="166"/>
      <c r="B24" s="88"/>
      <c r="C24" s="231"/>
      <c r="D24" s="231"/>
      <c r="E24" s="175"/>
      <c r="F24" s="159"/>
    </row>
    <row r="25" spans="1:10" ht="16" thickBot="1" x14ac:dyDescent="0.4">
      <c r="A25" s="51"/>
      <c r="B25" s="51"/>
      <c r="C25" s="51"/>
      <c r="D25" s="57" t="s">
        <v>27</v>
      </c>
      <c r="E25" s="54">
        <f>SUM(E23:E24)</f>
        <v>0</v>
      </c>
      <c r="F25" s="8"/>
    </row>
    <row r="26" spans="1:10" ht="13.5" thickTop="1" x14ac:dyDescent="0.3">
      <c r="D26" s="8"/>
      <c r="E26" s="8"/>
      <c r="F26" s="8"/>
    </row>
    <row r="27" spans="1:10" ht="15.5" thickBot="1" x14ac:dyDescent="0.35">
      <c r="A27" s="241" t="s">
        <v>102</v>
      </c>
      <c r="B27" s="241"/>
      <c r="C27" s="241"/>
      <c r="D27" s="68"/>
      <c r="E27" s="8"/>
      <c r="F27" s="8"/>
    </row>
    <row r="28" spans="1:10" ht="30.5" thickBot="1" x14ac:dyDescent="0.35">
      <c r="A28" s="105" t="s">
        <v>9</v>
      </c>
      <c r="B28" s="239" t="s">
        <v>0</v>
      </c>
      <c r="C28" s="240"/>
      <c r="D28" s="96"/>
      <c r="E28" s="155" t="str">
        <f>Payments!D54</f>
        <v>Bank Total 31/12/2024</v>
      </c>
      <c r="F28" s="118">
        <f>Payments!E53</f>
        <v>15520.43</v>
      </c>
      <c r="I28" s="2"/>
    </row>
    <row r="29" spans="1:10" ht="30" x14ac:dyDescent="0.3">
      <c r="A29" s="177">
        <f>162.86+1000-20</f>
        <v>1142.8600000000001</v>
      </c>
      <c r="B29" s="234" t="s">
        <v>114</v>
      </c>
      <c r="C29" s="235"/>
      <c r="D29" s="8"/>
      <c r="E29" s="108" t="s">
        <v>97</v>
      </c>
      <c r="F29" s="97">
        <f>Payments!D47</f>
        <v>0</v>
      </c>
      <c r="I29" s="2"/>
    </row>
    <row r="30" spans="1:10" ht="45" x14ac:dyDescent="0.3">
      <c r="A30" s="178">
        <f>452.68+250+56.68+250+250-70.3-144.35-216+970+240.65</f>
        <v>2039.3600000000004</v>
      </c>
      <c r="B30" s="236" t="s">
        <v>99</v>
      </c>
      <c r="C30" s="237"/>
      <c r="D30" s="8"/>
      <c r="E30" s="108" t="s">
        <v>118</v>
      </c>
      <c r="F30" s="98">
        <v>0</v>
      </c>
      <c r="I30" s="2"/>
    </row>
    <row r="31" spans="1:10" ht="30" x14ac:dyDescent="0.3">
      <c r="A31" s="178">
        <f>400+150+1250+500-1800</f>
        <v>500</v>
      </c>
      <c r="B31" s="236" t="s">
        <v>100</v>
      </c>
      <c r="C31" s="237"/>
      <c r="D31" s="8"/>
      <c r="E31" s="108" t="s">
        <v>51</v>
      </c>
      <c r="F31" s="162">
        <f>A37</f>
        <v>11042.220000000001</v>
      </c>
      <c r="H31" s="104"/>
      <c r="I31" s="2"/>
    </row>
    <row r="32" spans="1:10" ht="31.25" customHeight="1" thickBot="1" x14ac:dyDescent="0.35">
      <c r="A32" s="178">
        <v>1510</v>
      </c>
      <c r="B32" s="244" t="s">
        <v>101</v>
      </c>
      <c r="C32" s="245"/>
      <c r="D32" s="8"/>
      <c r="E32" s="109" t="s">
        <v>64</v>
      </c>
      <c r="F32" s="99">
        <f>F28-F29-F31+F30</f>
        <v>4478.2099999999991</v>
      </c>
      <c r="I32" s="2"/>
    </row>
    <row r="33" spans="1:9" ht="15.5" x14ac:dyDescent="0.3">
      <c r="A33" s="178">
        <f>1200+500</f>
        <v>1700</v>
      </c>
      <c r="B33" s="236" t="s">
        <v>103</v>
      </c>
      <c r="C33" s="237"/>
      <c r="D33" s="8"/>
      <c r="E33" s="60"/>
      <c r="F33" s="61"/>
      <c r="I33" s="2"/>
    </row>
    <row r="34" spans="1:9" ht="31.5" customHeight="1" x14ac:dyDescent="0.35">
      <c r="A34" s="176">
        <f>1000+2000+1000</f>
        <v>4000</v>
      </c>
      <c r="B34" s="242" t="s">
        <v>109</v>
      </c>
      <c r="C34" s="243"/>
      <c r="D34" s="8"/>
      <c r="E34" s="60"/>
      <c r="F34" s="61"/>
      <c r="I34" s="2"/>
    </row>
    <row r="35" spans="1:9" ht="15.5" x14ac:dyDescent="0.35">
      <c r="A35" s="62">
        <v>0</v>
      </c>
      <c r="B35" s="238" t="s">
        <v>112</v>
      </c>
      <c r="C35" s="238"/>
      <c r="D35" s="8"/>
      <c r="E35" s="8"/>
      <c r="F35" s="8"/>
    </row>
    <row r="36" spans="1:9" ht="15.5" x14ac:dyDescent="0.35">
      <c r="A36" s="62">
        <v>150</v>
      </c>
      <c r="B36" s="238" t="s">
        <v>113</v>
      </c>
      <c r="C36" s="238"/>
      <c r="D36" s="104"/>
      <c r="E36" s="8"/>
      <c r="H36" s="2"/>
    </row>
    <row r="37" spans="1:9" ht="15.5" thickBot="1" x14ac:dyDescent="0.35">
      <c r="A37" s="180">
        <f>SUM(A29:A36)</f>
        <v>11042.220000000001</v>
      </c>
      <c r="B37" s="232" t="s">
        <v>27</v>
      </c>
      <c r="C37" s="233"/>
      <c r="D37" s="8"/>
      <c r="E37" s="8"/>
      <c r="F37" s="8"/>
      <c r="G37" s="2"/>
      <c r="H37" s="2"/>
    </row>
    <row r="38" spans="1:9" x14ac:dyDescent="0.3">
      <c r="D38" s="8"/>
      <c r="E38" s="8"/>
      <c r="F38" s="8"/>
      <c r="G38" s="2"/>
      <c r="H38" s="2"/>
    </row>
    <row r="39" spans="1:9" x14ac:dyDescent="0.3">
      <c r="D39" s="8"/>
      <c r="E39" s="8"/>
      <c r="F39" s="8"/>
      <c r="H39" s="2"/>
    </row>
    <row r="40" spans="1:9" x14ac:dyDescent="0.3">
      <c r="D40" s="8"/>
      <c r="E40" s="8"/>
      <c r="F40" s="8"/>
      <c r="H40" s="2"/>
    </row>
    <row r="41" spans="1:9" x14ac:dyDescent="0.3">
      <c r="D41" s="8"/>
      <c r="E41" s="8"/>
      <c r="F41" s="8"/>
    </row>
    <row r="42" spans="1:9" x14ac:dyDescent="0.3">
      <c r="D42" s="8"/>
      <c r="E42" s="8"/>
      <c r="F42" s="8"/>
    </row>
    <row r="43" spans="1:9" x14ac:dyDescent="0.3">
      <c r="A43" s="2"/>
      <c r="B43" s="3"/>
      <c r="C43" s="4"/>
      <c r="D43" s="8"/>
      <c r="E43" s="8"/>
      <c r="F43" s="8"/>
    </row>
    <row r="44" spans="1:9" x14ac:dyDescent="0.3">
      <c r="A44" s="2"/>
      <c r="B44" s="3"/>
      <c r="C44" s="4"/>
      <c r="D44" s="8"/>
      <c r="E44" s="8"/>
      <c r="F44" s="8"/>
    </row>
    <row r="45" spans="1:9" x14ac:dyDescent="0.3">
      <c r="A45" s="2"/>
      <c r="B45" s="3"/>
      <c r="C45" s="4"/>
      <c r="D45" s="8"/>
      <c r="E45" s="8"/>
      <c r="F45" s="8"/>
    </row>
    <row r="46" spans="1:9" x14ac:dyDescent="0.3">
      <c r="A46" s="2"/>
      <c r="B46" s="3"/>
      <c r="C46" s="4"/>
      <c r="D46" s="8"/>
      <c r="E46" s="8"/>
      <c r="F46" s="8"/>
    </row>
    <row r="47" spans="1:9" x14ac:dyDescent="0.3">
      <c r="A47" s="2"/>
      <c r="B47" s="3"/>
      <c r="C47" s="4"/>
      <c r="D47" s="8"/>
      <c r="E47" s="8"/>
      <c r="F47" s="8"/>
    </row>
    <row r="48" spans="1:9" x14ac:dyDescent="0.3">
      <c r="A48" s="2"/>
      <c r="B48" s="3"/>
      <c r="C48" s="4"/>
      <c r="D48" s="8"/>
      <c r="E48" s="8"/>
      <c r="F48" s="8"/>
    </row>
    <row r="49" spans="1:6" x14ac:dyDescent="0.3">
      <c r="A49" s="7"/>
      <c r="B49" s="18"/>
      <c r="C49" s="18"/>
      <c r="D49" s="8"/>
      <c r="E49" s="8"/>
      <c r="F49" s="8"/>
    </row>
    <row r="50" spans="1:6" x14ac:dyDescent="0.3">
      <c r="D50" s="8"/>
      <c r="E50" s="8"/>
      <c r="F50" s="8"/>
    </row>
    <row r="51" spans="1:6" x14ac:dyDescent="0.3">
      <c r="D51" s="8"/>
      <c r="E51" s="8"/>
      <c r="F51" s="8"/>
    </row>
    <row r="52" spans="1:6" x14ac:dyDescent="0.3">
      <c r="D52" s="8"/>
      <c r="E52" s="8"/>
      <c r="F52" s="8"/>
    </row>
    <row r="53" spans="1:6" x14ac:dyDescent="0.3">
      <c r="D53" s="8"/>
      <c r="E53" s="8"/>
      <c r="F53" s="8"/>
    </row>
    <row r="54" spans="1:6" x14ac:dyDescent="0.3">
      <c r="D54" s="8"/>
      <c r="E54" s="8"/>
      <c r="F54" s="8"/>
    </row>
    <row r="55" spans="1:6" x14ac:dyDescent="0.3">
      <c r="D55" s="8"/>
      <c r="E55" s="8"/>
      <c r="F55" s="8"/>
    </row>
    <row r="56" spans="1:6" x14ac:dyDescent="0.3">
      <c r="D56" s="8"/>
      <c r="E56" s="8"/>
      <c r="F56" s="8"/>
    </row>
    <row r="57" spans="1:6" x14ac:dyDescent="0.3">
      <c r="D57" s="8"/>
      <c r="E57" s="8"/>
      <c r="F57" s="8"/>
    </row>
    <row r="58" spans="1:6" x14ac:dyDescent="0.3">
      <c r="D58" s="8"/>
      <c r="E58" s="8"/>
      <c r="F58" s="8"/>
    </row>
    <row r="59" spans="1:6" x14ac:dyDescent="0.3">
      <c r="D59" s="8"/>
      <c r="E59" s="8"/>
      <c r="F59" s="8"/>
    </row>
    <row r="60" spans="1:6" x14ac:dyDescent="0.3">
      <c r="D60" s="8"/>
      <c r="E60" s="8"/>
      <c r="F60" s="8"/>
    </row>
    <row r="61" spans="1:6" ht="13.5" customHeight="1" x14ac:dyDescent="0.3">
      <c r="D61" s="8"/>
      <c r="E61" s="8"/>
      <c r="F61" s="8"/>
    </row>
    <row r="62" spans="1:6" x14ac:dyDescent="0.3">
      <c r="D62" s="8"/>
      <c r="E62" s="8"/>
      <c r="F62" s="8"/>
    </row>
    <row r="63" spans="1:6" x14ac:dyDescent="0.3">
      <c r="D63" s="8"/>
      <c r="E63" s="8"/>
      <c r="F63" s="8"/>
    </row>
    <row r="64" spans="1:6" x14ac:dyDescent="0.3">
      <c r="E64" s="8"/>
      <c r="F64" s="8"/>
    </row>
    <row r="65" spans="5:6" x14ac:dyDescent="0.3">
      <c r="E65" s="8"/>
      <c r="F65" s="8"/>
    </row>
    <row r="66" spans="5:6" x14ac:dyDescent="0.3">
      <c r="E66" s="8"/>
      <c r="F66" s="8"/>
    </row>
    <row r="67" spans="5:6" ht="12" customHeight="1" x14ac:dyDescent="0.3">
      <c r="E67" s="8"/>
      <c r="F67" s="8"/>
    </row>
    <row r="68" spans="5:6" x14ac:dyDescent="0.3">
      <c r="E68" s="8"/>
      <c r="F68" s="8"/>
    </row>
    <row r="69" spans="5:6" x14ac:dyDescent="0.3">
      <c r="F69" s="8"/>
    </row>
    <row r="72" spans="5:6" ht="39" customHeight="1" x14ac:dyDescent="0.3"/>
    <row r="74" spans="5:6" x14ac:dyDescent="0.3">
      <c r="E74" s="8"/>
    </row>
    <row r="75" spans="5:6" x14ac:dyDescent="0.3">
      <c r="E75" s="8"/>
    </row>
    <row r="107" spans="4:4" x14ac:dyDescent="0.3">
      <c r="D107" s="12"/>
    </row>
    <row r="113" spans="2:14" x14ac:dyDescent="0.3">
      <c r="B113" s="14"/>
      <c r="C113" s="14"/>
    </row>
    <row r="114" spans="2:14" x14ac:dyDescent="0.3">
      <c r="B114" s="14"/>
      <c r="C114" s="14"/>
    </row>
    <row r="115" spans="2:14" x14ac:dyDescent="0.3">
      <c r="B115" s="14"/>
      <c r="C115" s="14"/>
    </row>
    <row r="116" spans="2:14" x14ac:dyDescent="0.3">
      <c r="B116" s="14"/>
      <c r="C116" s="14"/>
    </row>
    <row r="117" spans="2:14" x14ac:dyDescent="0.3">
      <c r="B117" s="14"/>
      <c r="C117" s="14"/>
    </row>
    <row r="118" spans="2:14" x14ac:dyDescent="0.3">
      <c r="B118" s="14"/>
      <c r="C118" s="14"/>
    </row>
    <row r="119" spans="2:14" x14ac:dyDescent="0.3">
      <c r="B119" s="14"/>
      <c r="C119" s="14"/>
    </row>
    <row r="120" spans="2:14" x14ac:dyDescent="0.3">
      <c r="B120" s="14"/>
      <c r="C120" s="14"/>
    </row>
    <row r="121" spans="2:14" x14ac:dyDescent="0.3">
      <c r="B121" s="14"/>
      <c r="C121" s="14"/>
      <c r="N121" s="16"/>
    </row>
    <row r="122" spans="2:14" x14ac:dyDescent="0.3">
      <c r="B122" s="14"/>
      <c r="C122" s="14"/>
    </row>
  </sheetData>
  <mergeCells count="24">
    <mergeCell ref="C22:D22"/>
    <mergeCell ref="C24:D24"/>
    <mergeCell ref="B37:C37"/>
    <mergeCell ref="B29:C29"/>
    <mergeCell ref="B33:C33"/>
    <mergeCell ref="B35:C35"/>
    <mergeCell ref="B36:C36"/>
    <mergeCell ref="B28:C28"/>
    <mergeCell ref="A27:C27"/>
    <mergeCell ref="B34:C34"/>
    <mergeCell ref="B32:C32"/>
    <mergeCell ref="B31:C31"/>
    <mergeCell ref="B30:C30"/>
    <mergeCell ref="C23:D23"/>
    <mergeCell ref="A1:F1"/>
    <mergeCell ref="A21:D21"/>
    <mergeCell ref="B16:C16"/>
    <mergeCell ref="D16:E16"/>
    <mergeCell ref="A15:E15"/>
    <mergeCell ref="B19:C19"/>
    <mergeCell ref="B17:C17"/>
    <mergeCell ref="B18:C18"/>
    <mergeCell ref="D18:E18"/>
    <mergeCell ref="D17:E17"/>
  </mergeCells>
  <phoneticPr fontId="2" type="noConversion"/>
  <printOptions horizontalCentered="1"/>
  <pageMargins left="0.25" right="0.25" top="0.75" bottom="0.75" header="0.3" footer="0.3"/>
  <pageSetup paperSize="9" scale="90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L109"/>
  <sheetViews>
    <sheetView tabSelected="1" topLeftCell="A4" workbookViewId="0">
      <selection activeCell="I8" sqref="I8"/>
    </sheetView>
  </sheetViews>
  <sheetFormatPr defaultColWidth="9.1796875" defaultRowHeight="13" x14ac:dyDescent="0.3"/>
  <cols>
    <col min="1" max="1" width="27.1796875" style="5" customWidth="1"/>
    <col min="2" max="2" width="7.90625" style="6" bestFit="1" customWidth="1"/>
    <col min="3" max="3" width="14.81640625" style="5" bestFit="1" customWidth="1"/>
    <col min="4" max="4" width="12.81640625" style="5" customWidth="1"/>
    <col min="5" max="5" width="16.08984375" style="5" bestFit="1" customWidth="1"/>
    <col min="6" max="16384" width="9.1796875" style="5"/>
  </cols>
  <sheetData>
    <row r="1" spans="1:5" ht="18" x14ac:dyDescent="0.4">
      <c r="A1" s="1" t="s">
        <v>74</v>
      </c>
      <c r="B1" s="1"/>
      <c r="C1" s="1"/>
      <c r="D1" s="1"/>
      <c r="E1"/>
    </row>
    <row r="2" spans="1:5" ht="18" x14ac:dyDescent="0.4">
      <c r="A2" s="1" t="s">
        <v>176</v>
      </c>
      <c r="B2" s="1">
        <v>2025</v>
      </c>
      <c r="C2" s="1"/>
      <c r="D2"/>
    </row>
    <row r="4" spans="1:5" s="26" customFormat="1" ht="30.5" x14ac:dyDescent="0.35">
      <c r="A4" s="130" t="s">
        <v>8</v>
      </c>
      <c r="B4" s="131" t="s">
        <v>177</v>
      </c>
      <c r="C4" s="132" t="s">
        <v>24</v>
      </c>
      <c r="D4" s="133" t="s">
        <v>12</v>
      </c>
      <c r="E4" s="133" t="s">
        <v>21</v>
      </c>
    </row>
    <row r="5" spans="1:5" ht="15.5" x14ac:dyDescent="0.35">
      <c r="A5" s="137" t="s">
        <v>22</v>
      </c>
      <c r="B5" s="62"/>
      <c r="C5" s="134"/>
      <c r="D5" s="53"/>
      <c r="E5" s="53"/>
    </row>
    <row r="6" spans="1:5" ht="15.5" x14ac:dyDescent="0.35">
      <c r="A6" s="70" t="s">
        <v>85</v>
      </c>
      <c r="B6" s="246">
        <v>1</v>
      </c>
      <c r="C6" s="134"/>
      <c r="D6" s="53"/>
      <c r="E6" s="70" t="s">
        <v>86</v>
      </c>
    </row>
    <row r="7" spans="1:5" ht="15.5" x14ac:dyDescent="0.35">
      <c r="A7" s="53"/>
      <c r="B7" s="246"/>
      <c r="C7" s="134"/>
      <c r="D7" s="53"/>
      <c r="E7" s="53"/>
    </row>
    <row r="8" spans="1:5" ht="30.5" x14ac:dyDescent="0.35">
      <c r="A8" s="138" t="s">
        <v>87</v>
      </c>
      <c r="B8" s="246"/>
      <c r="C8" s="134"/>
      <c r="D8" s="53"/>
      <c r="E8" s="53"/>
    </row>
    <row r="9" spans="1:5" ht="15.5" x14ac:dyDescent="0.35">
      <c r="A9" s="70" t="s">
        <v>78</v>
      </c>
      <c r="B9" s="247">
        <v>246400</v>
      </c>
      <c r="C9" s="134"/>
      <c r="D9" s="53"/>
      <c r="E9" s="70" t="s">
        <v>79</v>
      </c>
    </row>
    <row r="10" spans="1:5" ht="15.5" x14ac:dyDescent="0.35">
      <c r="A10" s="70" t="s">
        <v>67</v>
      </c>
      <c r="B10" s="247">
        <v>5000</v>
      </c>
      <c r="C10" s="134"/>
      <c r="D10" s="134"/>
      <c r="E10" s="70" t="s">
        <v>79</v>
      </c>
    </row>
    <row r="11" spans="1:5" ht="15.5" x14ac:dyDescent="0.35">
      <c r="A11" s="70" t="s">
        <v>88</v>
      </c>
      <c r="B11" s="248">
        <v>338</v>
      </c>
      <c r="C11" s="134"/>
      <c r="D11" s="136"/>
      <c r="E11" s="70"/>
    </row>
    <row r="12" spans="1:5" ht="15.5" x14ac:dyDescent="0.35">
      <c r="A12" s="70" t="s">
        <v>81</v>
      </c>
      <c r="B12" s="247">
        <v>1000</v>
      </c>
      <c r="C12" s="134"/>
      <c r="D12" s="134"/>
      <c r="E12" s="70"/>
    </row>
    <row r="13" spans="1:5" ht="15.5" x14ac:dyDescent="0.35">
      <c r="A13" s="53"/>
      <c r="B13" s="246"/>
      <c r="C13" s="53"/>
      <c r="D13" s="53"/>
      <c r="E13" s="53"/>
    </row>
    <row r="14" spans="1:5" ht="15.5" x14ac:dyDescent="0.35">
      <c r="A14" s="138" t="s">
        <v>23</v>
      </c>
      <c r="B14" s="246"/>
      <c r="C14" s="134"/>
      <c r="D14" s="136"/>
      <c r="E14" s="136"/>
    </row>
    <row r="15" spans="1:5" ht="15.5" x14ac:dyDescent="0.35">
      <c r="A15" s="70" t="s">
        <v>80</v>
      </c>
      <c r="B15" s="248">
        <v>572.97</v>
      </c>
      <c r="C15" s="135"/>
      <c r="D15" s="135"/>
      <c r="E15" s="70" t="s">
        <v>82</v>
      </c>
    </row>
    <row r="16" spans="1:5" ht="15.5" x14ac:dyDescent="0.35">
      <c r="A16" s="70" t="s">
        <v>84</v>
      </c>
      <c r="B16" s="249">
        <v>55</v>
      </c>
      <c r="C16" s="134"/>
      <c r="D16" s="136"/>
      <c r="E16" s="70" t="s">
        <v>78</v>
      </c>
    </row>
    <row r="17" spans="1:5" ht="15.5" x14ac:dyDescent="0.35">
      <c r="A17" s="53" t="s">
        <v>105</v>
      </c>
      <c r="B17" s="250">
        <v>42.99</v>
      </c>
      <c r="C17" s="136">
        <v>44774</v>
      </c>
      <c r="D17" s="53"/>
      <c r="E17" s="53" t="s">
        <v>82</v>
      </c>
    </row>
    <row r="18" spans="1:5" ht="15.5" x14ac:dyDescent="0.35">
      <c r="A18" s="55" t="s">
        <v>6</v>
      </c>
      <c r="B18" s="251">
        <f>SUM(B5:B17)</f>
        <v>253409.96</v>
      </c>
      <c r="C18" s="53"/>
      <c r="D18" s="53"/>
      <c r="E18" s="53"/>
    </row>
    <row r="19" spans="1:5" ht="15.5" x14ac:dyDescent="0.35">
      <c r="A19" s="51"/>
      <c r="B19" s="59"/>
      <c r="C19" s="51"/>
      <c r="D19" s="51"/>
      <c r="E19" s="51"/>
    </row>
    <row r="20" spans="1:5" x14ac:dyDescent="0.3">
      <c r="C20" s="20"/>
      <c r="D20" s="21"/>
      <c r="E20" s="22"/>
    </row>
    <row r="21" spans="1:5" x14ac:dyDescent="0.3">
      <c r="A21" s="20"/>
      <c r="B21" s="27"/>
      <c r="C21" s="20"/>
      <c r="D21" s="21"/>
      <c r="E21" s="22"/>
    </row>
    <row r="22" spans="1:5" x14ac:dyDescent="0.3">
      <c r="B22" s="27"/>
      <c r="C22" s="20"/>
      <c r="D22" s="21"/>
      <c r="E22" s="20"/>
    </row>
    <row r="23" spans="1:5" x14ac:dyDescent="0.3">
      <c r="A23" s="20"/>
      <c r="C23" s="20"/>
      <c r="D23" s="21"/>
      <c r="E23" s="20"/>
    </row>
    <row r="24" spans="1:5" x14ac:dyDescent="0.3">
      <c r="A24" s="20"/>
      <c r="C24" s="20"/>
      <c r="D24" s="21"/>
      <c r="E24" s="22"/>
    </row>
    <row r="25" spans="1:5" x14ac:dyDescent="0.3">
      <c r="A25" s="20"/>
      <c r="C25" s="20"/>
      <c r="D25" s="21"/>
      <c r="E25" s="22"/>
    </row>
    <row r="26" spans="1:5" x14ac:dyDescent="0.3">
      <c r="A26" s="20"/>
      <c r="C26" s="20"/>
      <c r="D26" s="21"/>
      <c r="E26" s="22"/>
    </row>
    <row r="27" spans="1:5" x14ac:dyDescent="0.3">
      <c r="A27" s="20"/>
      <c r="C27" s="20"/>
      <c r="D27" s="21"/>
      <c r="E27" s="22"/>
    </row>
    <row r="28" spans="1:5" x14ac:dyDescent="0.3">
      <c r="A28" s="20"/>
      <c r="C28" s="20"/>
      <c r="D28" s="21"/>
      <c r="E28" s="22"/>
    </row>
    <row r="29" spans="1:5" x14ac:dyDescent="0.3">
      <c r="A29" s="20"/>
      <c r="C29" s="20"/>
      <c r="D29" s="21"/>
      <c r="E29" s="22"/>
    </row>
    <row r="30" spans="1:5" x14ac:dyDescent="0.3">
      <c r="A30" s="20"/>
      <c r="C30" s="20"/>
      <c r="D30" s="21"/>
      <c r="E30" s="22"/>
    </row>
    <row r="31" spans="1:5" x14ac:dyDescent="0.3">
      <c r="A31" s="20"/>
      <c r="C31" s="20"/>
      <c r="D31" s="21"/>
      <c r="E31" s="22"/>
    </row>
    <row r="32" spans="1:5" x14ac:dyDescent="0.3">
      <c r="A32" s="20"/>
      <c r="C32" s="20"/>
      <c r="D32" s="21"/>
      <c r="E32" s="22"/>
    </row>
    <row r="33" spans="1:5" x14ac:dyDescent="0.3">
      <c r="A33" s="20"/>
      <c r="C33" s="20"/>
      <c r="D33" s="21"/>
      <c r="E33" s="22"/>
    </row>
    <row r="34" spans="1:5" x14ac:dyDescent="0.3">
      <c r="A34" s="20"/>
      <c r="B34" s="27"/>
      <c r="C34" s="20"/>
      <c r="D34" s="21"/>
      <c r="E34" s="22"/>
    </row>
    <row r="35" spans="1:5" x14ac:dyDescent="0.3">
      <c r="B35" s="27"/>
      <c r="C35" s="20"/>
      <c r="D35" s="21"/>
      <c r="E35" s="22"/>
    </row>
    <row r="36" spans="1:5" x14ac:dyDescent="0.3">
      <c r="C36" s="20"/>
      <c r="E36" s="22"/>
    </row>
    <row r="37" spans="1:5" x14ac:dyDescent="0.3">
      <c r="C37" s="20"/>
      <c r="E37" s="22"/>
    </row>
    <row r="38" spans="1:5" x14ac:dyDescent="0.3">
      <c r="C38" s="20"/>
      <c r="E38" s="22"/>
    </row>
    <row r="39" spans="1:5" x14ac:dyDescent="0.3">
      <c r="C39" s="20"/>
      <c r="E39" s="22"/>
    </row>
    <row r="40" spans="1:5" x14ac:dyDescent="0.3">
      <c r="C40" s="20"/>
      <c r="E40" s="22"/>
    </row>
    <row r="41" spans="1:5" x14ac:dyDescent="0.3">
      <c r="C41" s="20"/>
      <c r="E41" s="22"/>
    </row>
    <row r="42" spans="1:5" x14ac:dyDescent="0.3">
      <c r="C42" s="20"/>
      <c r="E42" s="22"/>
    </row>
    <row r="43" spans="1:5" x14ac:dyDescent="0.3">
      <c r="C43" s="20"/>
      <c r="E43" s="22"/>
    </row>
    <row r="44" spans="1:5" x14ac:dyDescent="0.3">
      <c r="A44" s="23"/>
      <c r="B44" s="28"/>
      <c r="C44" s="24"/>
      <c r="D44" s="23"/>
      <c r="E44" s="25"/>
    </row>
    <row r="45" spans="1:5" x14ac:dyDescent="0.3">
      <c r="A45" s="20"/>
      <c r="B45" s="27"/>
      <c r="C45" s="20"/>
      <c r="D45" s="20"/>
      <c r="E45" s="20"/>
    </row>
    <row r="46" spans="1:5" x14ac:dyDescent="0.3">
      <c r="A46" s="20"/>
      <c r="B46" s="27"/>
      <c r="C46" s="20"/>
      <c r="D46" s="20"/>
      <c r="E46" s="20"/>
    </row>
    <row r="47" spans="1:5" x14ac:dyDescent="0.3">
      <c r="A47" s="24"/>
      <c r="B47" s="27"/>
      <c r="C47" s="20"/>
      <c r="D47" s="20"/>
      <c r="E47" s="20"/>
    </row>
    <row r="100" spans="1:12" x14ac:dyDescent="0.3">
      <c r="B100" s="13"/>
    </row>
    <row r="101" spans="1:12" x14ac:dyDescent="0.3">
      <c r="B101" s="13"/>
    </row>
    <row r="102" spans="1:12" x14ac:dyDescent="0.3">
      <c r="B102" s="13"/>
      <c r="L102" s="15">
        <v>36</v>
      </c>
    </row>
    <row r="103" spans="1:12" x14ac:dyDescent="0.3">
      <c r="B103" s="13"/>
    </row>
    <row r="104" spans="1:12" x14ac:dyDescent="0.3">
      <c r="B104" s="13"/>
    </row>
    <row r="105" spans="1:12" x14ac:dyDescent="0.3">
      <c r="B105" s="13"/>
    </row>
    <row r="106" spans="1:12" x14ac:dyDescent="0.3">
      <c r="A106" s="5" t="s">
        <v>14</v>
      </c>
      <c r="B106" s="13" t="s">
        <v>13</v>
      </c>
      <c r="C106" s="11">
        <v>43124</v>
      </c>
      <c r="D106" s="5" t="s">
        <v>15</v>
      </c>
    </row>
    <row r="107" spans="1:12" x14ac:dyDescent="0.3">
      <c r="B107" s="13"/>
    </row>
    <row r="108" spans="1:12" x14ac:dyDescent="0.3">
      <c r="B108" s="13"/>
    </row>
    <row r="109" spans="1:12" x14ac:dyDescent="0.3">
      <c r="B109" s="13"/>
    </row>
  </sheetData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Receipts</vt:lpstr>
      <vt:lpstr>Payments</vt:lpstr>
      <vt:lpstr>VAT</vt:lpstr>
      <vt:lpstr>Meeting</vt:lpstr>
      <vt:lpstr>Asset Register</vt:lpstr>
      <vt:lpstr>'Asset Register'!Print_Area</vt:lpstr>
      <vt:lpstr>Meeting!Print_Area</vt:lpstr>
      <vt:lpstr>Payments!Print_Titles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2017-11-29T14:24:55Z</dcterms:created>
  <dcterms:modified xsi:type="dcterms:W3CDTF">2025-06-18T08:27:17Z</dcterms:modified>
</cp:coreProperties>
</file>